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BUNSYO19\suidou\新業務\後志総合振興局調査もの\【経営比較分析表】\R4（R3決算）\アップロード\"/>
    </mc:Choice>
  </mc:AlternateContent>
  <xr:revisionPtr revIDLastSave="0" documentId="13_ncr:1_{266B264A-0763-4749-A016-BCC6E0F32770}" xr6:coauthVersionLast="43" xr6:coauthVersionMax="43" xr10:uidLastSave="{00000000-0000-0000-0000-000000000000}"/>
  <workbookProtection workbookAlgorithmName="SHA-512" workbookHashValue="r4UYqxIr5USRk39WrdJ2nYwwv3/mRTVBLkRqL6BgFpt6SlxUZWT/xeCHZI6TIAOpouO60dv/9aNO33+uTpoUPA==" workbookSaltValue="WRSKQ1gGBifJA+4wLIc/Cg=="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<sst xmlns="http://schemas.openxmlformats.org/spreadsheetml/2006/main" count="228" uniqueCount="116">
  <si>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</si>
  <si>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</si>
  <si>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</si>
  <si>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</si>
  <si>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</si>
  <si>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</si>
  <si>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</si>
  <si>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</si>
  <si>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</si>
  <si>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</si>
  <si>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</si>
  <si>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</si>
  <si>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</si>
  <si>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</si>
  <si>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</si>
  <si>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</si>
  <si>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</si>
  <si>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</si>
  <si>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</si>
  <si>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</si>
  <si>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</si>
  <si>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</si>
  <si>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</si>
  <si>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</si>
  <si>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</si>
  <si>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</si>
  <si>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</si>
  <si>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</si>
  <si>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</si>
  <si>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</si>
  <si>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</si>
  <si>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</si>
  <si>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</si>
  <si>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</si>
  <si>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</si>
  <si>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</si>
  <si>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</si>
  <si>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</si>
  <si>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</si>
  <si>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</si>
  <si>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</si>
  <si>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</si>
  <si>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</si>
  <si>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</si>
  <si>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</si>
  <si>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</si>
  <si>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</si>
  <si>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</si>
  <si>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</si>
  <si>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</si>
  <si>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</si>
  <si>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</si>
  <si>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</si>
  <si>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</si>
  <si>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</si>
  <si>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</si>
  <si>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</si>
  <si>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</si>
  <si>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</si>
  <si>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</si>
  <si>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</si>
  <si>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</si>
  <si>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</si>
  <si>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</si>
  <si>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</si>
  <si>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</si>
  <si>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</si>
  <si>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</si>
  <si>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</si>
  <si>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</si>
  <si>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</si>
  <si>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</si>
  <si>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</si>
  <si>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</si>
  <si>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</si>
  <si>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</si>
  <si>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</si>
  <si>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</si>
  <si>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</si>
  <si>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</si>
  <si>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</si>
  <si>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</si>
  <si>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</si>
  <si>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</si>
  <si>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</si>
  <si>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</si>
  <si>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</si>
  <si>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</si>
  <si>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</si>
  <si>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</si>
  <si>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</si>
  <si>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</si>
  <si>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</si>
  <si>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余市町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</si>
  <si>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</si>
  <si>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</si>
  <si>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</si>
  <si>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</si>
  <si>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</si>
  <si>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</si>
  <si>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</si>
  <si>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</si>
  <si>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</si>
  <si>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</si>
  <si>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</si>
  <si>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</si>
  <si>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</si>
  <si>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</si>
  <si>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</si>
  <si>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</si>
  <si>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</si>
  <si>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</si>
  <si>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</si>
  <si>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 有形固定資産減価償却率については、全国平均や類似団体と比較して高くはありませんが、上昇傾向となっています。昭和50年代までに急速に整備された管路が耐用年数を迎えており、近年の管路更新率が低いことから、老朽管路の延長が増加しています。
　管路更新にあたっては、重要給水施設への管路耐震化を優先したうえで、更新需要と財政収支について中長期的な視点で計画し事業を進めます。</t>
    <phoneticPr fontId="4"/>
  </si>
  <si>
    <t>　給水人口の減少による料金収入の減少が予想される中、将来に渡って安定的に事業を行うため、アセットマネジメントの手法により、水道事業の見える化を進め、施設更新における需要状況と優先度を把握し、必要に応じてダウンサイジングや施設の統廃合を行うなど、投資の効率化と維持管理費の削減に取り組み、なお不足する財源の確保については、料金体系の見直しを視野に入れて事業運営を行います。
 また、企業債の償還金と減価償却費との間に構造的に生じる資金不足については、資本費平準化債の積極的な活用により、世代間による負担の公平を確保します。</t>
    <phoneticPr fontId="4"/>
  </si>
  <si>
    <t xml:space="preserve"> 前年に引き続き経常収支比率は100%を超えていますが、給水原価が類似団体と比較して高く、料金回収率は100％を下回り、給水に係る費用を水道料金で回収できていない状況です。
　企業債残高対給水収益比率については、全国平均、類似団体平均と比較し高い水準となっています。
　施設利用率は前年度より上昇しており、その要因は配水量の内、有収水量の増加によるものです。有収率は前年より改善していますが、管路の漏水調査により無収水量が減少したためと考えられます。今後も計画的な管路更新と併せた漏水調査等による対策に取り組みます。</t>
    <rPh sb="164" eb="166">
      <t>ユウシュウ</t>
    </rPh>
    <rPh sb="166" eb="168">
      <t>スイリョウ</t>
    </rPh>
    <rPh sb="187" eb="189">
      <t>カイゼン</t>
    </rPh>
    <rPh sb="196" eb="198">
      <t>カンロ</t>
    </rPh>
    <rPh sb="201" eb="203">
      <t>チョウサ</t>
    </rPh>
    <rPh sb="218" eb="219">
      <t>カンガ</t>
    </rPh>
    <rPh sb="225" eb="22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</si>
</sst>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1.02</c:v>
                </c:pt>
                <c:pt idx="2">
                  <c:v>1.37</c:v>
                </c:pt>
                <c:pt idx="3">
                  <c:v>1.44</c:v>
                </c:pt>
                <c:pt idx="4">
                  <c:v>1</c:v>
                </c:pt>
              </c:numCache>
            </c:numRef>
          </c:val>
          <c:extLst>
            <c:ext xmlns:c16="http://schemas.microsoft.com/office/drawing/2014/chart" uri="{C3380CC4-5D6E-409C-BE32-E72D297353CC}">
              <c16:uniqueId val="{00000000-54AC-4387-A55E-259EBC6745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54AC-4387-A55E-259EBC6745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63.91</c:v>
                </c:pt>
                <c:pt idx="1">
                  <c:v>63.1</c:v>
                </c:pt>
                <c:pt idx="2">
                  <c:v>64.17</c:v>
                </c:pt>
                <c:pt idx="3">
                  <c:v>64.5</c:v>
                </c:pt>
                <c:pt idx="4">
                  <c:v>65.989999999999995</c:v>
                </c:pt>
              </c:numCache>
            </c:numRef>
          </c:val>
          <c:extLst>
            <c:ext xmlns:c16="http://schemas.microsoft.com/office/drawing/2014/chart" uri="{C3380CC4-5D6E-409C-BE32-E72D297353CC}">
              <c16:uniqueId val="{00000000-2C53-448D-AB56-EB59ADCA38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2C53-448D-AB56-EB59ADCA38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87.62</c:v>
                </c:pt>
                <c:pt idx="1">
                  <c:v>86.85</c:v>
                </c:pt>
                <c:pt idx="2">
                  <c:v>84.38</c:v>
                </c:pt>
                <c:pt idx="3">
                  <c:v>83.41</c:v>
                </c:pt>
                <c:pt idx="4">
                  <c:v>84.22</c:v>
                </c:pt>
              </c:numCache>
            </c:numRef>
          </c:val>
          <c:extLst>
            <c:ext xmlns:c16="http://schemas.microsoft.com/office/drawing/2014/chart" uri="{C3380CC4-5D6E-409C-BE32-E72D297353CC}">
              <c16:uniqueId val="{00000000-44D4-4011-8982-ABED596A4B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44D4-4011-8982-ABED596A4B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102.84</c:v>
                </c:pt>
                <c:pt idx="1">
                  <c:v>102.61</c:v>
                </c:pt>
                <c:pt idx="2">
                  <c:v>103.68</c:v>
                </c:pt>
                <c:pt idx="3">
                  <c:v>100.03</c:v>
                </c:pt>
                <c:pt idx="4">
                  <c:v>106.18</c:v>
                </c:pt>
              </c:numCache>
            </c:numRef>
          </c:val>
          <c:extLst>
            <c:ext xmlns:c16="http://schemas.microsoft.com/office/drawing/2014/chart" uri="{C3380CC4-5D6E-409C-BE32-E72D297353CC}">
              <c16:uniqueId val="{00000000-46FA-448A-8657-1FA15A59D17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46FA-448A-8657-1FA15A59D17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36.85</c:v>
                </c:pt>
                <c:pt idx="1">
                  <c:v>38.51</c:v>
                </c:pt>
                <c:pt idx="2">
                  <c:v>39.99</c:v>
                </c:pt>
                <c:pt idx="3">
                  <c:v>41.38</c:v>
                </c:pt>
                <c:pt idx="4">
                  <c:v>42.95</c:v>
                </c:pt>
              </c:numCache>
            </c:numRef>
          </c:val>
          <c:extLst>
            <c:ext xmlns:c16="http://schemas.microsoft.com/office/drawing/2014/chart" uri="{C3380CC4-5D6E-409C-BE32-E72D297353CC}">
              <c16:uniqueId val="{00000000-A5BF-42D8-A81B-68C8EB470E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A5BF-42D8-A81B-68C8EB470E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7.51</c:v>
                </c:pt>
                <c:pt idx="1">
                  <c:v>7.81</c:v>
                </c:pt>
                <c:pt idx="2">
                  <c:v>9.93</c:v>
                </c:pt>
                <c:pt idx="3">
                  <c:v>10.34</c:v>
                </c:pt>
                <c:pt idx="4">
                  <c:v>11.59</c:v>
                </c:pt>
              </c:numCache>
            </c:numRef>
          </c:val>
          <c:extLst>
            <c:ext xmlns:c16="http://schemas.microsoft.com/office/drawing/2014/chart" uri="{C3380CC4-5D6E-409C-BE32-E72D297353CC}">
              <c16:uniqueId val="{00000000-6DD6-4C09-854B-1C7638B989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6DD6-4C09-854B-1C7638B989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32-4D21-8D3F-71EA849F83C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E032-4D21-8D3F-71EA849F83C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88.08</c:v>
                </c:pt>
                <c:pt idx="1">
                  <c:v>85.1</c:v>
                </c:pt>
                <c:pt idx="2">
                  <c:v>89.55</c:v>
                </c:pt>
                <c:pt idx="3">
                  <c:v>94.09</c:v>
                </c:pt>
                <c:pt idx="4">
                  <c:v>107.82</c:v>
                </c:pt>
              </c:numCache>
            </c:numRef>
          </c:val>
          <c:extLst>
            <c:ext xmlns:c16="http://schemas.microsoft.com/office/drawing/2014/chart" uri="{C3380CC4-5D6E-409C-BE32-E72D297353CC}">
              <c16:uniqueId val="{00000000-947E-4CA8-9E19-2495607EDA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947E-4CA8-9E19-2495607EDA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990.9</c:v>
                </c:pt>
                <c:pt idx="1">
                  <c:v>1000.58</c:v>
                </c:pt>
                <c:pt idx="2">
                  <c:v>1010.68</c:v>
                </c:pt>
                <c:pt idx="3">
                  <c:v>1018</c:v>
                </c:pt>
                <c:pt idx="4">
                  <c:v>970.52</c:v>
                </c:pt>
              </c:numCache>
            </c:numRef>
          </c:val>
          <c:extLst>
            <c:ext xmlns:c16="http://schemas.microsoft.com/office/drawing/2014/chart" uri="{C3380CC4-5D6E-409C-BE32-E72D297353CC}">
              <c16:uniqueId val="{00000000-C0ED-417D-B65B-657D171A80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0ED-417D-B65B-657D171A80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86.93</c:v>
                </c:pt>
                <c:pt idx="1">
                  <c:v>81.180000000000007</c:v>
                </c:pt>
                <c:pt idx="2">
                  <c:v>81.5</c:v>
                </c:pt>
                <c:pt idx="3">
                  <c:v>84.89</c:v>
                </c:pt>
                <c:pt idx="4">
                  <c:v>91.08</c:v>
                </c:pt>
              </c:numCache>
            </c:numRef>
          </c:val>
          <c:extLst>
            <c:ext xmlns:c16="http://schemas.microsoft.com/office/drawing/2014/chart" uri="{C3380CC4-5D6E-409C-BE32-E72D297353CC}">
              <c16:uniqueId val="{00000000-FE7F-4C01-B9D1-A7961F4668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E7F-4C01-B9D1-A7961F4668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305.63</c:v>
                </c:pt>
                <c:pt idx="1">
                  <c:v>327.35000000000002</c:v>
                </c:pt>
                <c:pt idx="2">
                  <c:v>324.76</c:v>
                </c:pt>
                <c:pt idx="3">
                  <c:v>308.77</c:v>
                </c:pt>
                <c:pt idx="4">
                  <c:v>287.8</c:v>
                </c:pt>
              </c:numCache>
            </c:numRef>
          </c:val>
          <c:extLst>
            <c:ext xmlns:c16="http://schemas.microsoft.com/office/drawing/2014/chart" uri="{C3380CC4-5D6E-409C-BE32-E72D297353CC}">
              <c16:uniqueId val="{00000000-3684-4F71-83CE-7CE8D49C8A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3684-4F71-83CE-7CE8D49C8A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余市町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17920</v>
      </c>
      <c r="AM8" s="45"/>
      <c r="AN8" s="45"/>
      <c r="AO8" s="45"/>
      <c r="AP8" s="45"/>
      <c r="AQ8" s="45"/>
      <c r="AR8" s="45"/>
      <c r="AS8" s="45"/>
      <c r="AT8" s="46">
        <f>データ!$S$6</f>
        <v>140.59</v>
      </c>
      <c r="AU8" s="47"/>
      <c r="AV8" s="47"/>
      <c r="AW8" s="47"/>
      <c r="AX8" s="47"/>
      <c r="AY8" s="47"/>
      <c r="AZ8" s="47"/>
      <c r="BA8" s="47"/>
      <c r="BB8" s="48">
        <f>データ!$T$6</f>
        <v>127.46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38.81</v>
      </c>
      <c r="J10" s="47"/>
      <c r="K10" s="47"/>
      <c r="L10" s="47"/>
      <c r="M10" s="47"/>
      <c r="N10" s="47"/>
      <c r="O10" s="81"/>
      <c r="P10" s="48">
        <f>データ!$P$6</f>
        <v>98.1</v>
      </c>
      <c r="Q10" s="48"/>
      <c r="R10" s="48"/>
      <c r="S10" s="48"/>
      <c r="T10" s="48"/>
      <c r="U10" s="48"/>
      <c r="V10" s="48"/>
      <c r="W10" s="45">
        <f>データ!$Q$6</f>
        <v>5336</v>
      </c>
      <c r="X10" s="45"/>
      <c r="Y10" s="45"/>
      <c r="Z10" s="45"/>
      <c r="AA10" s="45"/>
      <c r="AB10" s="45"/>
      <c r="AC10" s="45"/>
      <c r="AD10" s="2"/>
      <c r="AE10" s="2"/>
      <c r="AF10" s="2"/>
      <c r="AG10" s="2"/>
      <c r="AH10" s="2"/>
      <c r="AI10" s="2"/>
      <c r="AJ10" s="2"/>
      <c r="AK10" s="2"/>
      <c r="AL10" s="45">
        <f>データ!$U$6</f>
        <v>17329</v>
      </c>
      <c r="AM10" s="45"/>
      <c r="AN10" s="45"/>
      <c r="AO10" s="45"/>
      <c r="AP10" s="45"/>
      <c r="AQ10" s="45"/>
      <c r="AR10" s="45"/>
      <c r="AS10" s="45"/>
      <c r="AT10" s="46">
        <f>データ!$V$6</f>
        <v>34.369999999999997</v>
      </c>
      <c r="AU10" s="47"/>
      <c r="AV10" s="47"/>
      <c r="AW10" s="47"/>
      <c r="AX10" s="47"/>
      <c r="AY10" s="47"/>
      <c r="AZ10" s="47"/>
      <c r="BA10" s="47"/>
      <c r="BB10" s="48">
        <f>データ!$W$6</f>
        <v>504.19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8mfuGN+0fEfReiup2p0OWDCJK1Imv0ULSPHRdP8da23CR7/EmMinGe8SIIq+y0Dm1NPHR04bKSFtKrgymU/VA==" saltValue="efqJw5IzIiF8CNhAv1+Re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14087</v>
      </c>
      <c r="D6" s="20">
        <f t="shared" si="3"/>
        <v>46</v>
      </c>
      <c r="E6" s="20">
        <f t="shared" si="3"/>
        <v>1</v>
      </c>
      <c r="F6" s="20">
        <f t="shared" si="3"/>
        <v>0</v>
      </c>
      <c r="G6" s="20">
        <f t="shared" si="3"/>
        <v>1</v>
      </c>
      <c r="H6" s="20" t="str">
        <f t="shared" si="3"/>
        <v>北海道　余市町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38.81</v>
      </c>
      <c r="P6" s="21">
        <f t="shared" si="3"/>
        <v>98.1</v>
      </c>
      <c r="Q6" s="21">
        <f t="shared" si="3"/>
        <v>5336</v>
      </c>
      <c r="R6" s="21">
        <f t="shared" si="3"/>
        <v>17920</v>
      </c>
      <c r="S6" s="21">
        <f t="shared" si="3"/>
        <v>140.59</v>
      </c>
      <c r="T6" s="21">
        <f t="shared" si="3"/>
        <v>127.46</v>
      </c>
      <c r="U6" s="21">
        <f t="shared" si="3"/>
        <v>17329</v>
      </c>
      <c r="V6" s="21">
        <f t="shared" si="3"/>
        <v>34.369999999999997</v>
      </c>
      <c r="W6" s="21">
        <f t="shared" si="3"/>
        <v>504.19</v>
      </c>
      <c r="X6" s="22">
        <f>IF(X7="",NA(),X7)</f>
        <v>102.84</v>
      </c>
      <c r="Y6" s="22">
        <f t="shared" ref="Y6:AG6" si="4">IF(Y7="",NA(),Y7)</f>
        <v>102.61</v>
      </c>
      <c r="Z6" s="22">
        <f t="shared" si="4"/>
        <v>103.68</v>
      </c>
      <c r="AA6" s="22">
        <f t="shared" si="4"/>
        <v>100.03</v>
      </c>
      <c r="AB6" s="22">
        <f t="shared" si="4"/>
        <v>106.18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88.08</v>
      </c>
      <c r="AU6" s="22">
        <f t="shared" ref="AU6:BC6" si="6">IF(AU7="",NA(),AU7)</f>
        <v>85.1</v>
      </c>
      <c r="AV6" s="22">
        <f t="shared" si="6"/>
        <v>89.55</v>
      </c>
      <c r="AW6" s="22">
        <f t="shared" si="6"/>
        <v>94.09</v>
      </c>
      <c r="AX6" s="22">
        <f t="shared" si="6"/>
        <v>107.82</v>
      </c>
      <c r="AY6" s="22">
        <f t="shared" si="6"/>
        <v>359.47</v>
      </c>
      <c r="AZ6" s="22">
        <f t="shared" si="6"/>
        <v>369.69</v>
      </c>
      <c r="BA6" s="22">
        <f t="shared" si="6"/>
        <v>379.08</v>
      </c>
      <c r="BB6" s="22">
        <f t="shared" si="6"/>
        <v>367.55</v>
      </c>
      <c r="BC6" s="22">
        <f t="shared" si="6"/>
        <v>378.56</v>
      </c>
      <c r="BD6" s="21" t="str">
        <f>IF(BD7="","",IF(BD7="-","【-】","【"&amp;SUBSTITUTE(TEXT(BD7,"#,##0.00"),"-","△")&amp;"】"))</f>
        <v>【261.51】</v>
      </c>
      <c r="BE6" s="22">
        <f>IF(BE7="",NA(),BE7)</f>
        <v>990.9</v>
      </c>
      <c r="BF6" s="22">
        <f t="shared" ref="BF6:BN6" si="7">IF(BF7="",NA(),BF7)</f>
        <v>1000.58</v>
      </c>
      <c r="BG6" s="22">
        <f t="shared" si="7"/>
        <v>1010.68</v>
      </c>
      <c r="BH6" s="22">
        <f t="shared" si="7"/>
        <v>1018</v>
      </c>
      <c r="BI6" s="22">
        <f t="shared" si="7"/>
        <v>970.52</v>
      </c>
      <c r="BJ6" s="22">
        <f t="shared" si="7"/>
        <v>401.79</v>
      </c>
      <c r="BK6" s="22">
        <f t="shared" si="7"/>
        <v>402.99</v>
      </c>
      <c r="BL6" s="22">
        <f t="shared" si="7"/>
        <v>398.98</v>
      </c>
      <c r="BM6" s="22">
        <f t="shared" si="7"/>
        <v>418.68</v>
      </c>
      <c r="BN6" s="22">
        <f t="shared" si="7"/>
        <v>395.68</v>
      </c>
      <c r="BO6" s="21" t="str">
        <f>IF(BO7="","",IF(BO7="-","【-】","【"&amp;SUBSTITUTE(TEXT(BO7,"#,##0.00"),"-","△")&amp;"】"))</f>
        <v>【265.16】</v>
      </c>
      <c r="BP6" s="22">
        <f>IF(BP7="",NA(),BP7)</f>
        <v>86.93</v>
      </c>
      <c r="BQ6" s="22">
        <f t="shared" ref="BQ6:BY6" si="8">IF(BQ7="",NA(),BQ7)</f>
        <v>81.180000000000007</v>
      </c>
      <c r="BR6" s="22">
        <f t="shared" si="8"/>
        <v>81.5</v>
      </c>
      <c r="BS6" s="22">
        <f t="shared" si="8"/>
        <v>84.89</v>
      </c>
      <c r="BT6" s="22">
        <f t="shared" si="8"/>
        <v>91.08</v>
      </c>
      <c r="BU6" s="22">
        <f t="shared" si="8"/>
        <v>100.12</v>
      </c>
      <c r="BV6" s="22">
        <f t="shared" si="8"/>
        <v>98.66</v>
      </c>
      <c r="BW6" s="22">
        <f t="shared" si="8"/>
        <v>98.64</v>
      </c>
      <c r="BX6" s="22">
        <f t="shared" si="8"/>
        <v>94.78</v>
      </c>
      <c r="BY6" s="22">
        <f t="shared" si="8"/>
        <v>97.59</v>
      </c>
      <c r="BZ6" s="21" t="str">
        <f>IF(BZ7="","",IF(BZ7="-","【-】","【"&amp;SUBSTITUTE(TEXT(BZ7,"#,##0.00"),"-","△")&amp;"】"))</f>
        <v>【102.35】</v>
      </c>
      <c r="CA6" s="22">
        <f>IF(CA7="",NA(),CA7)</f>
        <v>305.63</v>
      </c>
      <c r="CB6" s="22">
        <f t="shared" ref="CB6:CJ6" si="9">IF(CB7="",NA(),CB7)</f>
        <v>327.35000000000002</v>
      </c>
      <c r="CC6" s="22">
        <f t="shared" si="9"/>
        <v>324.76</v>
      </c>
      <c r="CD6" s="22">
        <f t="shared" si="9"/>
        <v>308.77</v>
      </c>
      <c r="CE6" s="22">
        <f t="shared" si="9"/>
        <v>287.8</v>
      </c>
      <c r="CF6" s="22">
        <f t="shared" si="9"/>
        <v>174.97</v>
      </c>
      <c r="CG6" s="22">
        <f t="shared" si="9"/>
        <v>178.59</v>
      </c>
      <c r="CH6" s="22">
        <f t="shared" si="9"/>
        <v>178.92</v>
      </c>
      <c r="CI6" s="22">
        <f t="shared" si="9"/>
        <v>181.3</v>
      </c>
      <c r="CJ6" s="22">
        <f t="shared" si="9"/>
        <v>181.71</v>
      </c>
      <c r="CK6" s="21" t="str">
        <f>IF(CK7="","",IF(CK7="-","【-】","【"&amp;SUBSTITUTE(TEXT(CK7,"#,##0.00"),"-","△")&amp;"】"))</f>
        <v>【167.74】</v>
      </c>
      <c r="CL6" s="22">
        <f>IF(CL7="",NA(),CL7)</f>
        <v>63.91</v>
      </c>
      <c r="CM6" s="22">
        <f t="shared" ref="CM6:CU6" si="10">IF(CM7="",NA(),CM7)</f>
        <v>63.1</v>
      </c>
      <c r="CN6" s="22">
        <f t="shared" si="10"/>
        <v>64.17</v>
      </c>
      <c r="CO6" s="22">
        <f t="shared" si="10"/>
        <v>64.5</v>
      </c>
      <c r="CP6" s="22">
        <f t="shared" si="10"/>
        <v>65.989999999999995</v>
      </c>
      <c r="CQ6" s="22">
        <f t="shared" si="10"/>
        <v>55.63</v>
      </c>
      <c r="CR6" s="22">
        <f t="shared" si="10"/>
        <v>55.03</v>
      </c>
      <c r="CS6" s="22">
        <f t="shared" si="10"/>
        <v>55.14</v>
      </c>
      <c r="CT6" s="22">
        <f t="shared" si="10"/>
        <v>55.89</v>
      </c>
      <c r="CU6" s="22">
        <f t="shared" si="10"/>
        <v>55.72</v>
      </c>
      <c r="CV6" s="21" t="str">
        <f>IF(CV7="","",IF(CV7="-","【-】","【"&amp;SUBSTITUTE(TEXT(CV7,"#,##0.00"),"-","△")&amp;"】"))</f>
        <v>【60.29】</v>
      </c>
      <c r="CW6" s="22">
        <f>IF(CW7="",NA(),CW7)</f>
        <v>87.62</v>
      </c>
      <c r="CX6" s="22">
        <f t="shared" ref="CX6:DF6" si="11">IF(CX7="",NA(),CX7)</f>
        <v>86.85</v>
      </c>
      <c r="CY6" s="22">
        <f t="shared" si="11"/>
        <v>84.38</v>
      </c>
      <c r="CZ6" s="22">
        <f t="shared" si="11"/>
        <v>83.41</v>
      </c>
      <c r="DA6" s="22">
        <f t="shared" si="11"/>
        <v>84.22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36.85</v>
      </c>
      <c r="DI6" s="22">
        <f t="shared" ref="DI6:DQ6" si="12">IF(DI7="",NA(),DI7)</f>
        <v>38.51</v>
      </c>
      <c r="DJ6" s="22">
        <f t="shared" si="12"/>
        <v>39.99</v>
      </c>
      <c r="DK6" s="22">
        <f t="shared" si="12"/>
        <v>41.38</v>
      </c>
      <c r="DL6" s="22">
        <f t="shared" si="12"/>
        <v>42.95</v>
      </c>
      <c r="DM6" s="22">
        <f t="shared" si="12"/>
        <v>48.05</v>
      </c>
      <c r="DN6" s="22">
        <f t="shared" si="12"/>
        <v>48.87</v>
      </c>
      <c r="DO6" s="22">
        <f t="shared" si="12"/>
        <v>49.92</v>
      </c>
      <c r="DP6" s="22">
        <f t="shared" si="12"/>
        <v>50.63</v>
      </c>
      <c r="DQ6" s="22">
        <f t="shared" si="12"/>
        <v>51.29</v>
      </c>
      <c r="DR6" s="21" t="str">
        <f>IF(DR7="","",IF(DR7="-","【-】","【"&amp;SUBSTITUTE(TEXT(DR7,"#,##0.00"),"-","△")&amp;"】"))</f>
        <v>【50.88】</v>
      </c>
      <c r="DS6" s="22">
        <f>IF(DS7="",NA(),DS7)</f>
        <v>7.51</v>
      </c>
      <c r="DT6" s="22">
        <f t="shared" ref="DT6:EB6" si="13">IF(DT7="",NA(),DT7)</f>
        <v>7.81</v>
      </c>
      <c r="DU6" s="22">
        <f t="shared" si="13"/>
        <v>9.93</v>
      </c>
      <c r="DV6" s="22">
        <f t="shared" si="13"/>
        <v>10.34</v>
      </c>
      <c r="DW6" s="22">
        <f t="shared" si="13"/>
        <v>11.59</v>
      </c>
      <c r="DX6" s="22">
        <f t="shared" si="13"/>
        <v>13.39</v>
      </c>
      <c r="DY6" s="22">
        <f t="shared" si="13"/>
        <v>14.85</v>
      </c>
      <c r="DZ6" s="22">
        <f t="shared" si="13"/>
        <v>16.88</v>
      </c>
      <c r="EA6" s="22">
        <f t="shared" si="13"/>
        <v>18.28</v>
      </c>
      <c r="EB6" s="22">
        <f t="shared" si="13"/>
        <v>19.61</v>
      </c>
      <c r="EC6" s="21" t="str">
        <f>IF(EC7="","",IF(EC7="-","【-】","【"&amp;SUBSTITUTE(TEXT(EC7,"#,##0.00"),"-","△")&amp;"】"))</f>
        <v>【22.30】</v>
      </c>
      <c r="ED6" s="22">
        <f>IF(ED7="",NA(),ED7)</f>
        <v>0.34</v>
      </c>
      <c r="EE6" s="22">
        <f t="shared" ref="EE6:EM6" si="14">IF(EE7="",NA(),EE7)</f>
        <v>1.02</v>
      </c>
      <c r="EF6" s="22">
        <f t="shared" si="14"/>
        <v>1.37</v>
      </c>
      <c r="EG6" s="22">
        <f t="shared" si="14"/>
        <v>1.44</v>
      </c>
      <c r="EH6" s="22">
        <f t="shared" si="14"/>
        <v>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14087</v>
      </c>
      <c r="D7" s="24">
        <v>46</v>
      </c>
      <c r="E7" s="24">
        <v>1</v>
      </c>
      <c r="F7" s="24">
        <v>0</v>
      </c>
      <c r="G7" s="24">
        <v>1</v>
      </c>
      <c r="H7" s="24" t="s">
        <v>93</v>
      </c>
      <c r="I7" s="24" t="s">
        <v>94</v>
      </c>
      <c r="J7" s="24" t="s">
        <v>95</v>
      </c>
      <c r="K7" s="24" t="s">
        <v>96</v>
      </c>
      <c r="L7" s="24" t="s">
        <v>97</v>
      </c>
      <c r="M7" s="24" t="s">
        <v>98</v>
      </c>
      <c r="N7" s="25" t="s">
        <v>99</v>
      </c>
      <c r="O7" s="25">
        <v>38.81</v>
      </c>
      <c r="P7" s="25">
        <v>98.1</v>
      </c>
      <c r="Q7" s="25">
        <v>5336</v>
      </c>
      <c r="R7" s="25">
        <v>17920</v>
      </c>
      <c r="S7" s="25">
        <v>140.59</v>
      </c>
      <c r="T7" s="25">
        <v>127.46</v>
      </c>
      <c r="U7" s="25">
        <v>17329</v>
      </c>
      <c r="V7" s="25">
        <v>34.369999999999997</v>
      </c>
      <c r="W7" s="25">
        <v>504.19</v>
      </c>
      <c r="X7" s="25">
        <v>102.84</v>
      </c>
      <c r="Y7" s="25">
        <v>102.61</v>
      </c>
      <c r="Z7" s="25">
        <v>103.68</v>
      </c>
      <c r="AA7" s="25">
        <v>100.03</v>
      </c>
      <c r="AB7" s="25">
        <v>106.18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88.08</v>
      </c>
      <c r="AU7" s="25">
        <v>85.1</v>
      </c>
      <c r="AV7" s="25">
        <v>89.55</v>
      </c>
      <c r="AW7" s="25">
        <v>94.09</v>
      </c>
      <c r="AX7" s="25">
        <v>107.82</v>
      </c>
      <c r="AY7" s="25">
        <v>359.47</v>
      </c>
      <c r="AZ7" s="25">
        <v>369.69</v>
      </c>
      <c r="BA7" s="25">
        <v>379.08</v>
      </c>
      <c r="BB7" s="25">
        <v>367.55</v>
      </c>
      <c r="BC7" s="25">
        <v>378.56</v>
      </c>
      <c r="BD7" s="25">
        <v>261.51</v>
      </c>
      <c r="BE7" s="25">
        <v>990.9</v>
      </c>
      <c r="BF7" s="25">
        <v>1000.58</v>
      </c>
      <c r="BG7" s="25">
        <v>1010.68</v>
      </c>
      <c r="BH7" s="25">
        <v>1018</v>
      </c>
      <c r="BI7" s="25">
        <v>970.52</v>
      </c>
      <c r="BJ7" s="25">
        <v>401.79</v>
      </c>
      <c r="BK7" s="25">
        <v>402.99</v>
      </c>
      <c r="BL7" s="25">
        <v>398.98</v>
      </c>
      <c r="BM7" s="25">
        <v>418.68</v>
      </c>
      <c r="BN7" s="25">
        <v>395.68</v>
      </c>
      <c r="BO7" s="25">
        <v>265.16000000000003</v>
      </c>
      <c r="BP7" s="25">
        <v>86.93</v>
      </c>
      <c r="BQ7" s="25">
        <v>81.180000000000007</v>
      </c>
      <c r="BR7" s="25">
        <v>81.5</v>
      </c>
      <c r="BS7" s="25">
        <v>84.89</v>
      </c>
      <c r="BT7" s="25">
        <v>91.08</v>
      </c>
      <c r="BU7" s="25">
        <v>100.12</v>
      </c>
      <c r="BV7" s="25">
        <v>98.66</v>
      </c>
      <c r="BW7" s="25">
        <v>98.64</v>
      </c>
      <c r="BX7" s="25">
        <v>94.78</v>
      </c>
      <c r="BY7" s="25">
        <v>97.59</v>
      </c>
      <c r="BZ7" s="25">
        <v>102.35</v>
      </c>
      <c r="CA7" s="25">
        <v>305.63</v>
      </c>
      <c r="CB7" s="25">
        <v>327.35000000000002</v>
      </c>
      <c r="CC7" s="25">
        <v>324.76</v>
      </c>
      <c r="CD7" s="25">
        <v>308.77</v>
      </c>
      <c r="CE7" s="25">
        <v>287.8</v>
      </c>
      <c r="CF7" s="25">
        <v>174.97</v>
      </c>
      <c r="CG7" s="25">
        <v>178.59</v>
      </c>
      <c r="CH7" s="25">
        <v>178.92</v>
      </c>
      <c r="CI7" s="25">
        <v>181.3</v>
      </c>
      <c r="CJ7" s="25">
        <v>181.71</v>
      </c>
      <c r="CK7" s="25">
        <v>167.74</v>
      </c>
      <c r="CL7" s="25">
        <v>63.91</v>
      </c>
      <c r="CM7" s="25">
        <v>63.1</v>
      </c>
      <c r="CN7" s="25">
        <v>64.17</v>
      </c>
      <c r="CO7" s="25">
        <v>64.5</v>
      </c>
      <c r="CP7" s="25">
        <v>65.989999999999995</v>
      </c>
      <c r="CQ7" s="25">
        <v>55.63</v>
      </c>
      <c r="CR7" s="25">
        <v>55.03</v>
      </c>
      <c r="CS7" s="25">
        <v>55.14</v>
      </c>
      <c r="CT7" s="25">
        <v>55.89</v>
      </c>
      <c r="CU7" s="25">
        <v>55.72</v>
      </c>
      <c r="CV7" s="25">
        <v>60.29</v>
      </c>
      <c r="CW7" s="25">
        <v>87.62</v>
      </c>
      <c r="CX7" s="25">
        <v>86.85</v>
      </c>
      <c r="CY7" s="25">
        <v>84.38</v>
      </c>
      <c r="CZ7" s="25">
        <v>83.41</v>
      </c>
      <c r="DA7" s="25">
        <v>84.22</v>
      </c>
      <c r="DB7" s="25">
        <v>82.04</v>
      </c>
      <c r="DC7" s="25">
        <v>81.900000000000006</v>
      </c>
      <c r="DD7" s="25">
        <v>81.39</v>
      </c>
      <c r="DE7" s="25">
        <v>81.27</v>
      </c>
      <c r="DF7" s="25">
        <v>81.260000000000005</v>
      </c>
      <c r="DG7" s="25">
        <v>90.12</v>
      </c>
      <c r="DH7" s="25">
        <v>36.85</v>
      </c>
      <c r="DI7" s="25">
        <v>38.51</v>
      </c>
      <c r="DJ7" s="25">
        <v>39.99</v>
      </c>
      <c r="DK7" s="25">
        <v>41.38</v>
      </c>
      <c r="DL7" s="25">
        <v>42.95</v>
      </c>
      <c r="DM7" s="25">
        <v>48.05</v>
      </c>
      <c r="DN7" s="25">
        <v>48.87</v>
      </c>
      <c r="DO7" s="25">
        <v>49.92</v>
      </c>
      <c r="DP7" s="25">
        <v>50.63</v>
      </c>
      <c r="DQ7" s="25">
        <v>51.29</v>
      </c>
      <c r="DR7" s="25">
        <v>50.88</v>
      </c>
      <c r="DS7" s="25">
        <v>7.51</v>
      </c>
      <c r="DT7" s="25">
        <v>7.81</v>
      </c>
      <c r="DU7" s="25">
        <v>9.93</v>
      </c>
      <c r="DV7" s="25">
        <v>10.34</v>
      </c>
      <c r="DW7" s="25">
        <v>11.59</v>
      </c>
      <c r="DX7" s="25">
        <v>13.39</v>
      </c>
      <c r="DY7" s="25">
        <v>14.85</v>
      </c>
      <c r="DZ7" s="25">
        <v>16.88</v>
      </c>
      <c r="EA7" s="25">
        <v>18.28</v>
      </c>
      <c r="EB7" s="25">
        <v>19.61</v>
      </c>
      <c r="EC7" s="25">
        <v>22.3</v>
      </c>
      <c r="ED7" s="25">
        <v>0.34</v>
      </c>
      <c r="EE7" s="25">
        <v>1.02</v>
      </c>
      <c r="EF7" s="25">
        <v>1.37</v>
      </c>
      <c r="EG7" s="25">
        <v>1.44</v>
      </c>
      <c r="EH7" s="25">
        <v>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suidou02</cp:lastModifiedBy>
  <cp:lastPrinted>2023-01-20T01:31:59Z</cp:lastPrinted>
  <dcterms:created xsi:type="dcterms:W3CDTF">2022-12-01T00:51:31Z</dcterms:created>
  <dcterms:modified xsi:type="dcterms:W3CDTF">2023-02-27T04:47:40Z</dcterms:modified>
  <cp:category/>
</cp:coreProperties>
</file>