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Z:\新業務\後志総合振興局調査もの\【経営比較分析表】\R3（R2決算）\030 提出\"/>
    </mc:Choice>
  </mc:AlternateContent>
  <xr:revisionPtr revIDLastSave="0" documentId="13_ncr:1_{4E8D8725-EE79-40CA-A727-9BB9AF14572F}" xr6:coauthVersionLast="45" xr6:coauthVersionMax="45" xr10:uidLastSave="{00000000-0000-0000-0000-000000000000}"/>
  <workbookProtection workbookAlgorithmName="SHA-512" workbookHashValue="Ch/l01tlpp7mevfGiL8Rp6oP/0vU4oa59Smpt+0z8O41VkZZrs5StG+DUpiri7mqejWjN1DNfNdyUJq+mFhNwQ==" workbookSaltValue="xgh6qp4js7VcpvJgqaYh0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<sst xmlns="http://schemas.openxmlformats.org/spreadsheetml/2006/main" count="228" uniqueCount="113">
  <si>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</si>
  <si>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</si>
  <si>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</si>
  <si>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</si>
  <si>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</si>
  <si>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</si>
  <si>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</si>
  <si>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</si>
  <si>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</si>
  <si>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</si>
  <si>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</si>
  <si>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</si>
  <si>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</si>
  <si>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</si>
  <si>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</si>
  <si>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</si>
  <si>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</si>
  <si>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</si>
  <si>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</si>
  <si>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</si>
  <si>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</si>
  <si>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</si>
  <si>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</si>
  <si>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</si>
  <si>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</si>
  <si>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</si>
  <si>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</si>
  <si>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</si>
  <si>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</si>
  <si>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</si>
  <si>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</si>
  <si>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</si>
  <si>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</si>
  <si>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</si>
  <si>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</si>
  <si>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</si>
  <si>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</si>
  <si>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</si>
  <si>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</si>
  <si>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</si>
  <si>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</si>
  <si>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</si>
  <si>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</si>
  <si>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</si>
  <si>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</si>
  <si>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</si>
  <si>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</si>
  <si>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</si>
  <si>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</si>
  <si>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</si>
  <si>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</si>
  <si>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</si>
  <si>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</si>
  <si>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</si>
  <si>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</si>
  <si>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</si>
  <si>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</si>
  <si>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</si>
  <si>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</si>
  <si>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</si>
  <si>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</si>
  <si>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</si>
  <si>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</si>
  <si>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</si>
  <si>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</si>
  <si>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</si>
  <si>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</si>
  <si>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</si>
  <si>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</si>
  <si>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</si>
  <si>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</si>
  <si>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</si>
  <si>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</si>
  <si>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</si>
  <si>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</si>
  <si>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</si>
  <si>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</si>
  <si>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</si>
  <si>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</si>
  <si>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</si>
  <si>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</si>
  <si>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</si>
  <si>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</si>
  <si>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</si>
  <si>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</si>
  <si>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</si>
  <si>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</si>
  <si>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</si>
  <si>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</si>
  <si>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</si>
  <si>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</si>
  <si>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</si>
  <si>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</si>
  <si>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余市町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</si>
  <si>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</si>
  <si>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</si>
  <si>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</si>
  <si>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</si>
  <si>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</si>
  <si>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</si>
  <si>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</si>
  <si>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</si>
  <si>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</si>
  <si>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</si>
  <si>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</si>
  <si>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</si>
  <si>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</si>
  <si>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</si>
  <si>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</si>
  <si>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</si>
  <si>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については、全国平均や類似団体と比較して高くはありませんが、上昇傾向となっています。昭和50年代までに急速に整備された管路が耐用年数を迎えており、近年の管路更新率が低いことから、老朽管路の延長が増加しています。
　管路更新にあたっては、重要給水施設への管路耐震化を優先したうえで、更新需要と財政収支について中長期的な視点で計画し事業を進めます。</t>
    <phoneticPr fontId="4"/>
  </si>
  <si>
    <t xml:space="preserve"> 前年に引き続き経営収支比率は100%を超えていますが、給水原価が類似団体と比較して高く、料金回収率は100％を下回り、給水に係る費用を水道料金で回収できていない状況です。
　企業債残高対給水収益比率については、全国平均、類似団体平均と比較し高い水準となっています。
　施設利用率は前年度より上昇しており、その要因は配水量の内、無収水量の増加によるものです。加えて、有収率は前年より悪化しており、漏水等による無収水量を減少させる必要があることから、計画的な管路更新と併せた漏水調査等による対策に取り組みます。</t>
    <rPh sb="141" eb="144">
      <t>ゼンネンド</t>
    </rPh>
    <rPh sb="146" eb="148">
      <t>ジョウショウ</t>
    </rPh>
    <rPh sb="155" eb="157">
      <t>ヨウイン</t>
    </rPh>
    <rPh sb="158" eb="160">
      <t>ハイスイ</t>
    </rPh>
    <rPh sb="160" eb="161">
      <t>リョウ</t>
    </rPh>
    <rPh sb="162" eb="163">
      <t>ウチ</t>
    </rPh>
    <rPh sb="164" eb="165">
      <t>ム</t>
    </rPh>
    <rPh sb="165" eb="166">
      <t>シュウ</t>
    </rPh>
    <rPh sb="166" eb="168">
      <t>スイリョウ</t>
    </rPh>
    <rPh sb="169" eb="171">
      <t>ゾウカ</t>
    </rPh>
    <rPh sb="179" eb="180">
      <t>クワ</t>
    </rPh>
    <rPh sb="187" eb="189">
      <t>ゼンネン</t>
    </rPh>
    <rPh sb="191" eb="193">
      <t>アッカ</t>
    </rPh>
    <rPh sb="198" eb="200">
      <t>ロウスイ</t>
    </rPh>
    <rPh sb="200" eb="201">
      <t>トウ</t>
    </rPh>
    <rPh sb="204" eb="205">
      <t>ム</t>
    </rPh>
    <rPh sb="205" eb="206">
      <t>シュウ</t>
    </rPh>
    <rPh sb="206" eb="208">
      <t>スイリョウ</t>
    </rPh>
    <rPh sb="209" eb="211">
      <t>ゲンショウ</t>
    </rPh>
    <rPh sb="214" eb="216">
      <t>ヒツヨウ</t>
    </rPh>
    <rPh sb="240" eb="241">
      <t>トウ</t>
    </rPh>
    <rPh sb="247" eb="248">
      <t>ト</t>
    </rPh>
    <rPh sb="249" eb="250">
      <t>ク</t>
    </rPh>
    <phoneticPr fontId="4"/>
  </si>
  <si>
    <t>　給水人口の減少による料金収入の減少が予想される中、将来に渡って安定的に事業を行うため、アセットマネジメントの手法により、水道事業の見える化を進め、施設更新における需要状況と優先度を把握し、必要に応じてダウンサイジングや施設の統廃合を行うなど、投資の効率化と維持管理費の削減に取り組み、なお不足する財源の確保については、料金体系の見直しを視野に入れて事業運営を行います。
 また、企業債の償還金と減価償却費との間に構造的に生じる資金不足については、資本費平準化債の積極的な活用により、世代間による負担の公平を確保します。</t>
    <rPh sb="110" eb="112">
      <t>シセツ</t>
    </rPh>
    <rPh sb="113" eb="11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</si>
</sst>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0.42</c:v>
                </c:pt>
                <c:pt idx="1">
                  <c:v>0.34</c:v>
                </c:pt>
                <c:pt idx="2">
                  <c:v>1.02</c:v>
                </c:pt>
                <c:pt idx="3">
                  <c:v>1.37</c:v>
                </c:pt>
                <c:pt idx="4">
                  <c:v>1.44</c:v>
                </c:pt>
              </c:numCache>
            </c:numRef>
          </c:val>
          <c:extLst>
            <c:ext xmlns:c16="http://schemas.microsoft.com/office/drawing/2014/chart" uri="{C3380CC4-5D6E-409C-BE32-E72D297353CC}">
              <c16:uniqueId val="{00000000-BF37-4669-A33E-9ECD93A5B5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F37-4669-A33E-9ECD93A5B5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64.73</c:v>
                </c:pt>
                <c:pt idx="1">
                  <c:v>63.91</c:v>
                </c:pt>
                <c:pt idx="2">
                  <c:v>63.1</c:v>
                </c:pt>
                <c:pt idx="3">
                  <c:v>64.17</c:v>
                </c:pt>
                <c:pt idx="4">
                  <c:v>64.5</c:v>
                </c:pt>
              </c:numCache>
            </c:numRef>
          </c:val>
          <c:extLst>
            <c:ext xmlns:c16="http://schemas.microsoft.com/office/drawing/2014/chart" uri="{C3380CC4-5D6E-409C-BE32-E72D297353CC}">
              <c16:uniqueId val="{00000000-15EC-4B1E-A1D4-4EA6CD0BF7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15EC-4B1E-A1D4-4EA6CD0BF7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87.4</c:v>
                </c:pt>
                <c:pt idx="1">
                  <c:v>87.62</c:v>
                </c:pt>
                <c:pt idx="2">
                  <c:v>86.85</c:v>
                </c:pt>
                <c:pt idx="3">
                  <c:v>84.38</c:v>
                </c:pt>
                <c:pt idx="4">
                  <c:v>83.41</c:v>
                </c:pt>
              </c:numCache>
            </c:numRef>
          </c:val>
          <c:extLst>
            <c:ext xmlns:c16="http://schemas.microsoft.com/office/drawing/2014/chart" uri="{C3380CC4-5D6E-409C-BE32-E72D297353CC}">
              <c16:uniqueId val="{00000000-2DCB-4D95-8EC6-640BDCE35C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DCB-4D95-8EC6-640BDCE35C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103.07</c:v>
                </c:pt>
                <c:pt idx="1">
                  <c:v>102.84</c:v>
                </c:pt>
                <c:pt idx="2">
                  <c:v>102.61</c:v>
                </c:pt>
                <c:pt idx="3">
                  <c:v>103.68</c:v>
                </c:pt>
                <c:pt idx="4">
                  <c:v>100.03</c:v>
                </c:pt>
              </c:numCache>
            </c:numRef>
          </c:val>
          <c:extLst>
            <c:ext xmlns:c16="http://schemas.microsoft.com/office/drawing/2014/chart" uri="{C3380CC4-5D6E-409C-BE32-E72D297353CC}">
              <c16:uniqueId val="{00000000-7465-403B-AE23-D2BCB3989F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465-403B-AE23-D2BCB3989F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34.770000000000003</c:v>
                </c:pt>
                <c:pt idx="1">
                  <c:v>36.85</c:v>
                </c:pt>
                <c:pt idx="2">
                  <c:v>38.51</c:v>
                </c:pt>
                <c:pt idx="3">
                  <c:v>39.99</c:v>
                </c:pt>
                <c:pt idx="4">
                  <c:v>41.38</c:v>
                </c:pt>
              </c:numCache>
            </c:numRef>
          </c:val>
          <c:extLst>
            <c:ext xmlns:c16="http://schemas.microsoft.com/office/drawing/2014/chart" uri="{C3380CC4-5D6E-409C-BE32-E72D297353CC}">
              <c16:uniqueId val="{00000000-0146-4CED-961D-3E185D9AE6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0146-4CED-961D-3E185D9AE6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7.1</c:v>
                </c:pt>
                <c:pt idx="1">
                  <c:v>7.51</c:v>
                </c:pt>
                <c:pt idx="2">
                  <c:v>7.81</c:v>
                </c:pt>
                <c:pt idx="3">
                  <c:v>9.93</c:v>
                </c:pt>
                <c:pt idx="4">
                  <c:v>10.34</c:v>
                </c:pt>
              </c:numCache>
            </c:numRef>
          </c:val>
          <c:extLst>
            <c:ext xmlns:c16="http://schemas.microsoft.com/office/drawing/2014/chart" uri="{C3380CC4-5D6E-409C-BE32-E72D297353CC}">
              <c16:uniqueId val="{00000000-0678-4E05-8489-198F601208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678-4E05-8489-198F601208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C-4B88-BFAD-E0C355ACC6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ABBC-4B88-BFAD-E0C355ACC6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93.7</c:v>
                </c:pt>
                <c:pt idx="1">
                  <c:v>88.08</c:v>
                </c:pt>
                <c:pt idx="2">
                  <c:v>85.1</c:v>
                </c:pt>
                <c:pt idx="3">
                  <c:v>89.55</c:v>
                </c:pt>
                <c:pt idx="4">
                  <c:v>94.09</c:v>
                </c:pt>
              </c:numCache>
            </c:numRef>
          </c:val>
          <c:extLst>
            <c:ext xmlns:c16="http://schemas.microsoft.com/office/drawing/2014/chart" uri="{C3380CC4-5D6E-409C-BE32-E72D297353CC}">
              <c16:uniqueId val="{00000000-8441-4F6F-948A-59ECF707A3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8441-4F6F-948A-59ECF707A3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1007.91</c:v>
                </c:pt>
                <c:pt idx="1">
                  <c:v>990.9</c:v>
                </c:pt>
                <c:pt idx="2">
                  <c:v>1000.58</c:v>
                </c:pt>
                <c:pt idx="3">
                  <c:v>1010.68</c:v>
                </c:pt>
                <c:pt idx="4">
                  <c:v>1018</c:v>
                </c:pt>
              </c:numCache>
            </c:numRef>
          </c:val>
          <c:extLst>
            <c:ext xmlns:c16="http://schemas.microsoft.com/office/drawing/2014/chart" uri="{C3380CC4-5D6E-409C-BE32-E72D297353CC}">
              <c16:uniqueId val="{00000000-4732-4245-B04B-8B16E8DB70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732-4245-B04B-8B16E8DB70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87.81</c:v>
                </c:pt>
                <c:pt idx="1">
                  <c:v>86.93</c:v>
                </c:pt>
                <c:pt idx="2">
                  <c:v>81.180000000000007</c:v>
                </c:pt>
                <c:pt idx="3">
                  <c:v>81.5</c:v>
                </c:pt>
                <c:pt idx="4">
                  <c:v>84.89</c:v>
                </c:pt>
              </c:numCache>
            </c:numRef>
          </c:val>
          <c:extLst>
            <c:ext xmlns:c16="http://schemas.microsoft.com/office/drawing/2014/chart" uri="{C3380CC4-5D6E-409C-BE32-E72D297353CC}">
              <c16:uniqueId val="{00000000-2725-4E9B-8920-0CD13DED21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2725-4E9B-8920-0CD13DED21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302.33</c:v>
                </c:pt>
                <c:pt idx="1">
                  <c:v>305.63</c:v>
                </c:pt>
                <c:pt idx="2">
                  <c:v>327.35000000000002</c:v>
                </c:pt>
                <c:pt idx="3">
                  <c:v>324.76</c:v>
                </c:pt>
                <c:pt idx="4">
                  <c:v>308.77</c:v>
                </c:pt>
              </c:numCache>
            </c:numRef>
          </c:val>
          <c:extLst>
            <c:ext xmlns:c16="http://schemas.microsoft.com/office/drawing/2014/chart" uri="{C3380CC4-5D6E-409C-BE32-E72D297353CC}">
              <c16:uniqueId val="{00000000-728D-4EFC-8E54-DA47FBBBF0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28D-4EFC-8E54-DA47FBBBF0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64"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余市町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18253</v>
      </c>
      <c r="AM8" s="61"/>
      <c r="AN8" s="61"/>
      <c r="AO8" s="61"/>
      <c r="AP8" s="61"/>
      <c r="AQ8" s="61"/>
      <c r="AR8" s="61"/>
      <c r="AS8" s="61"/>
      <c r="AT8" s="52">
        <f>データ!$S$6</f>
        <v>140.59</v>
      </c>
      <c r="AU8" s="53"/>
      <c r="AV8" s="53"/>
      <c r="AW8" s="53"/>
      <c r="AX8" s="53"/>
      <c r="AY8" s="53"/>
      <c r="AZ8" s="53"/>
      <c r="BA8" s="53"/>
      <c r="BB8" s="54">
        <f>データ!$T$6</f>
        <v>129.83000000000001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38.270000000000003</v>
      </c>
      <c r="J10" s="53"/>
      <c r="K10" s="53"/>
      <c r="L10" s="53"/>
      <c r="M10" s="53"/>
      <c r="N10" s="53"/>
      <c r="O10" s="64"/>
      <c r="P10" s="54">
        <f>データ!$P$6</f>
        <v>98.1</v>
      </c>
      <c r="Q10" s="54"/>
      <c r="R10" s="54"/>
      <c r="S10" s="54"/>
      <c r="T10" s="54"/>
      <c r="U10" s="54"/>
      <c r="V10" s="54"/>
      <c r="W10" s="61">
        <f>データ!$Q$6</f>
        <v>5336</v>
      </c>
      <c r="X10" s="61"/>
      <c r="Y10" s="61"/>
      <c r="Z10" s="61"/>
      <c r="AA10" s="61"/>
      <c r="AB10" s="61"/>
      <c r="AC10" s="61"/>
      <c r="AD10" s="2"/>
      <c r="AE10" s="2"/>
      <c r="AF10" s="2"/>
      <c r="AG10" s="2"/>
      <c r="AH10" s="4"/>
      <c r="AI10" s="4"/>
      <c r="AJ10" s="4"/>
      <c r="AK10" s="4"/>
      <c r="AL10" s="61">
        <f>データ!$U$6</f>
        <v>17713</v>
      </c>
      <c r="AM10" s="61"/>
      <c r="AN10" s="61"/>
      <c r="AO10" s="61"/>
      <c r="AP10" s="61"/>
      <c r="AQ10" s="61"/>
      <c r="AR10" s="61"/>
      <c r="AS10" s="61"/>
      <c r="AT10" s="52">
        <f>データ!$V$6</f>
        <v>34.369999999999997</v>
      </c>
      <c r="AU10" s="53"/>
      <c r="AV10" s="53"/>
      <c r="AW10" s="53"/>
      <c r="AX10" s="53"/>
      <c r="AY10" s="53"/>
      <c r="AZ10" s="53"/>
      <c r="BA10" s="53"/>
      <c r="BB10" s="54">
        <f>データ!$W$6</f>
        <v>515.36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110</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5LhKSYMmEg0lPgwvsPm+mDCKZdp/z/GngYkb8ekUTQDHH/q7Qsm0OwB/2MYbtvdeEDa2WCAn58L1CZWMuu8A8w==" saltValue="ci8rkIC4G4HfnDxCW9n9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14087</v>
      </c>
      <c r="D6" s="34">
        <f t="shared" si="3"/>
        <v>46</v>
      </c>
      <c r="E6" s="34">
        <f t="shared" si="3"/>
        <v>1</v>
      </c>
      <c r="F6" s="34">
        <f t="shared" si="3"/>
        <v>0</v>
      </c>
      <c r="G6" s="34">
        <f t="shared" si="3"/>
        <v>1</v>
      </c>
      <c r="H6" s="34" t="str">
        <f t="shared" si="3"/>
        <v>北海道　余市町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38.270000000000003</v>
      </c>
      <c r="P6" s="35">
        <f t="shared" si="3"/>
        <v>98.1</v>
      </c>
      <c r="Q6" s="35">
        <f t="shared" si="3"/>
        <v>5336</v>
      </c>
      <c r="R6" s="35">
        <f t="shared" si="3"/>
        <v>18253</v>
      </c>
      <c r="S6" s="35">
        <f t="shared" si="3"/>
        <v>140.59</v>
      </c>
      <c r="T6" s="35">
        <f t="shared" si="3"/>
        <v>129.83000000000001</v>
      </c>
      <c r="U6" s="35">
        <f t="shared" si="3"/>
        <v>17713</v>
      </c>
      <c r="V6" s="35">
        <f t="shared" si="3"/>
        <v>34.369999999999997</v>
      </c>
      <c r="W6" s="35">
        <f t="shared" si="3"/>
        <v>515.36</v>
      </c>
      <c r="X6" s="36">
        <f>IF(X7="",NA(),X7)</f>
        <v>103.07</v>
      </c>
      <c r="Y6" s="36">
        <f t="shared" ref="Y6:AG6" si="4">IF(Y7="",NA(),Y7)</f>
        <v>102.84</v>
      </c>
      <c r="Z6" s="36">
        <f t="shared" si="4"/>
        <v>102.61</v>
      </c>
      <c r="AA6" s="36">
        <f t="shared" si="4"/>
        <v>103.68</v>
      </c>
      <c r="AB6" s="36">
        <f t="shared" si="4"/>
        <v>100.03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93.7</v>
      </c>
      <c r="AU6" s="36">
        <f t="shared" ref="AU6:BC6" si="6">IF(AU7="",NA(),AU7)</f>
        <v>88.08</v>
      </c>
      <c r="AV6" s="36">
        <f t="shared" si="6"/>
        <v>85.1</v>
      </c>
      <c r="AW6" s="36">
        <f t="shared" si="6"/>
        <v>89.55</v>
      </c>
      <c r="AX6" s="36">
        <f t="shared" si="6"/>
        <v>94.09</v>
      </c>
      <c r="AY6" s="36">
        <f t="shared" si="6"/>
        <v>384.34</v>
      </c>
      <c r="AZ6" s="36">
        <f t="shared" si="6"/>
        <v>359.47</v>
      </c>
      <c r="BA6" s="36">
        <f t="shared" si="6"/>
        <v>369.69</v>
      </c>
      <c r="BB6" s="36">
        <f t="shared" si="6"/>
        <v>379.08</v>
      </c>
      <c r="BC6" s="36">
        <f t="shared" si="6"/>
        <v>367.55</v>
      </c>
      <c r="BD6" s="35" t="str">
        <f>IF(BD7="","",IF(BD7="-","【-】","【"&amp;SUBSTITUTE(TEXT(BD7,"#,##0.00"),"-","△")&amp;"】"))</f>
        <v>【260.31】</v>
      </c>
      <c r="BE6" s="36">
        <f>IF(BE7="",NA(),BE7)</f>
        <v>1007.91</v>
      </c>
      <c r="BF6" s="36">
        <f t="shared" ref="BF6:BN6" si="7">IF(BF7="",NA(),BF7)</f>
        <v>990.9</v>
      </c>
      <c r="BG6" s="36">
        <f t="shared" si="7"/>
        <v>1000.58</v>
      </c>
      <c r="BH6" s="36">
        <f t="shared" si="7"/>
        <v>1010.68</v>
      </c>
      <c r="BI6" s="36">
        <f t="shared" si="7"/>
        <v>1018</v>
      </c>
      <c r="BJ6" s="36">
        <f t="shared" si="7"/>
        <v>380.58</v>
      </c>
      <c r="BK6" s="36">
        <f t="shared" si="7"/>
        <v>401.79</v>
      </c>
      <c r="BL6" s="36">
        <f t="shared" si="7"/>
        <v>402.99</v>
      </c>
      <c r="BM6" s="36">
        <f t="shared" si="7"/>
        <v>398.98</v>
      </c>
      <c r="BN6" s="36">
        <f t="shared" si="7"/>
        <v>418.68</v>
      </c>
      <c r="BO6" s="35" t="str">
        <f>IF(BO7="","",IF(BO7="-","【-】","【"&amp;SUBSTITUTE(TEXT(BO7,"#,##0.00"),"-","△")&amp;"】"))</f>
        <v>【275.67】</v>
      </c>
      <c r="BP6" s="36">
        <f>IF(BP7="",NA(),BP7)</f>
        <v>87.81</v>
      </c>
      <c r="BQ6" s="36">
        <f t="shared" ref="BQ6:BY6" si="8">IF(BQ7="",NA(),BQ7)</f>
        <v>86.93</v>
      </c>
      <c r="BR6" s="36">
        <f t="shared" si="8"/>
        <v>81.180000000000007</v>
      </c>
      <c r="BS6" s="36">
        <f t="shared" si="8"/>
        <v>81.5</v>
      </c>
      <c r="BT6" s="36">
        <f t="shared" si="8"/>
        <v>84.89</v>
      </c>
      <c r="BU6" s="36">
        <f t="shared" si="8"/>
        <v>102.38</v>
      </c>
      <c r="BV6" s="36">
        <f t="shared" si="8"/>
        <v>100.12</v>
      </c>
      <c r="BW6" s="36">
        <f t="shared" si="8"/>
        <v>98.66</v>
      </c>
      <c r="BX6" s="36">
        <f t="shared" si="8"/>
        <v>98.64</v>
      </c>
      <c r="BY6" s="36">
        <f t="shared" si="8"/>
        <v>94.78</v>
      </c>
      <c r="BZ6" s="35" t="str">
        <f>IF(BZ7="","",IF(BZ7="-","【-】","【"&amp;SUBSTITUTE(TEXT(BZ7,"#,##0.00"),"-","△")&amp;"】"))</f>
        <v>【100.05】</v>
      </c>
      <c r="CA6" s="36">
        <f>IF(CA7="",NA(),CA7)</f>
        <v>302.33</v>
      </c>
      <c r="CB6" s="36">
        <f t="shared" ref="CB6:CJ6" si="9">IF(CB7="",NA(),CB7)</f>
        <v>305.63</v>
      </c>
      <c r="CC6" s="36">
        <f t="shared" si="9"/>
        <v>327.35000000000002</v>
      </c>
      <c r="CD6" s="36">
        <f t="shared" si="9"/>
        <v>324.76</v>
      </c>
      <c r="CE6" s="36">
        <f t="shared" si="9"/>
        <v>308.77</v>
      </c>
      <c r="CF6" s="36">
        <f t="shared" si="9"/>
        <v>168.67</v>
      </c>
      <c r="CG6" s="36">
        <f t="shared" si="9"/>
        <v>174.97</v>
      </c>
      <c r="CH6" s="36">
        <f t="shared" si="9"/>
        <v>178.59</v>
      </c>
      <c r="CI6" s="36">
        <f t="shared" si="9"/>
        <v>178.92</v>
      </c>
      <c r="CJ6" s="36">
        <f t="shared" si="9"/>
        <v>181.3</v>
      </c>
      <c r="CK6" s="35" t="str">
        <f>IF(CK7="","",IF(CK7="-","【-】","【"&amp;SUBSTITUTE(TEXT(CK7,"#,##0.00"),"-","△")&amp;"】"))</f>
        <v>【166.40】</v>
      </c>
      <c r="CL6" s="36">
        <f>IF(CL7="",NA(),CL7)</f>
        <v>64.73</v>
      </c>
      <c r="CM6" s="36">
        <f t="shared" ref="CM6:CU6" si="10">IF(CM7="",NA(),CM7)</f>
        <v>63.91</v>
      </c>
      <c r="CN6" s="36">
        <f t="shared" si="10"/>
        <v>63.1</v>
      </c>
      <c r="CO6" s="36">
        <f t="shared" si="10"/>
        <v>64.17</v>
      </c>
      <c r="CP6" s="36">
        <f t="shared" si="10"/>
        <v>64.5</v>
      </c>
      <c r="CQ6" s="36">
        <f t="shared" si="10"/>
        <v>54.92</v>
      </c>
      <c r="CR6" s="36">
        <f t="shared" si="10"/>
        <v>55.63</v>
      </c>
      <c r="CS6" s="36">
        <f t="shared" si="10"/>
        <v>55.03</v>
      </c>
      <c r="CT6" s="36">
        <f t="shared" si="10"/>
        <v>55.14</v>
      </c>
      <c r="CU6" s="36">
        <f t="shared" si="10"/>
        <v>55.89</v>
      </c>
      <c r="CV6" s="35" t="str">
        <f>IF(CV7="","",IF(CV7="-","【-】","【"&amp;SUBSTITUTE(TEXT(CV7,"#,##0.00"),"-","△")&amp;"】"))</f>
        <v>【60.69】</v>
      </c>
      <c r="CW6" s="36">
        <f>IF(CW7="",NA(),CW7)</f>
        <v>87.4</v>
      </c>
      <c r="CX6" s="36">
        <f t="shared" ref="CX6:DF6" si="11">IF(CX7="",NA(),CX7)</f>
        <v>87.62</v>
      </c>
      <c r="CY6" s="36">
        <f t="shared" si="11"/>
        <v>86.85</v>
      </c>
      <c r="CZ6" s="36">
        <f t="shared" si="11"/>
        <v>84.38</v>
      </c>
      <c r="DA6" s="36">
        <f t="shared" si="11"/>
        <v>83.41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34.770000000000003</v>
      </c>
      <c r="DI6" s="36">
        <f t="shared" ref="DI6:DQ6" si="12">IF(DI7="",NA(),DI7)</f>
        <v>36.85</v>
      </c>
      <c r="DJ6" s="36">
        <f t="shared" si="12"/>
        <v>38.51</v>
      </c>
      <c r="DK6" s="36">
        <f t="shared" si="12"/>
        <v>39.99</v>
      </c>
      <c r="DL6" s="36">
        <f t="shared" si="12"/>
        <v>41.38</v>
      </c>
      <c r="DM6" s="36">
        <f t="shared" si="12"/>
        <v>48.49</v>
      </c>
      <c r="DN6" s="36">
        <f t="shared" si="12"/>
        <v>48.05</v>
      </c>
      <c r="DO6" s="36">
        <f t="shared" si="12"/>
        <v>48.87</v>
      </c>
      <c r="DP6" s="36">
        <f t="shared" si="12"/>
        <v>49.92</v>
      </c>
      <c r="DQ6" s="36">
        <f t="shared" si="12"/>
        <v>50.63</v>
      </c>
      <c r="DR6" s="35" t="str">
        <f>IF(DR7="","",IF(DR7="-","【-】","【"&amp;SUBSTITUTE(TEXT(DR7,"#,##0.00"),"-","△")&amp;"】"))</f>
        <v>【50.19】</v>
      </c>
      <c r="DS6" s="36">
        <f>IF(DS7="",NA(),DS7)</f>
        <v>7.1</v>
      </c>
      <c r="DT6" s="36">
        <f t="shared" ref="DT6:EB6" si="13">IF(DT7="",NA(),DT7)</f>
        <v>7.51</v>
      </c>
      <c r="DU6" s="36">
        <f t="shared" si="13"/>
        <v>7.81</v>
      </c>
      <c r="DV6" s="36">
        <f t="shared" si="13"/>
        <v>9.93</v>
      </c>
      <c r="DW6" s="36">
        <f t="shared" si="13"/>
        <v>10.34</v>
      </c>
      <c r="DX6" s="36">
        <f t="shared" si="13"/>
        <v>12.79</v>
      </c>
      <c r="DY6" s="36">
        <f t="shared" si="13"/>
        <v>13.39</v>
      </c>
      <c r="DZ6" s="36">
        <f t="shared" si="13"/>
        <v>14.85</v>
      </c>
      <c r="EA6" s="36">
        <f t="shared" si="13"/>
        <v>16.88</v>
      </c>
      <c r="EB6" s="36">
        <f t="shared" si="13"/>
        <v>18.28</v>
      </c>
      <c r="EC6" s="35" t="str">
        <f>IF(EC7="","",IF(EC7="-","【-】","【"&amp;SUBSTITUTE(TEXT(EC7,"#,##0.00"),"-","△")&amp;"】"))</f>
        <v>【20.63】</v>
      </c>
      <c r="ED6" s="36">
        <f>IF(ED7="",NA(),ED7)</f>
        <v>0.42</v>
      </c>
      <c r="EE6" s="36">
        <f t="shared" ref="EE6:EM6" si="14">IF(EE7="",NA(),EE7)</f>
        <v>0.34</v>
      </c>
      <c r="EF6" s="36">
        <f t="shared" si="14"/>
        <v>1.02</v>
      </c>
      <c r="EG6" s="36">
        <f t="shared" si="14"/>
        <v>1.37</v>
      </c>
      <c r="EH6" s="36">
        <f t="shared" si="14"/>
        <v>1.44</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14087</v>
      </c>
      <c r="D7" s="38">
        <v>46</v>
      </c>
      <c r="E7" s="38">
        <v>1</v>
      </c>
      <c r="F7" s="38">
        <v>0</v>
      </c>
      <c r="G7" s="38">
        <v>1</v>
      </c>
      <c r="H7" s="38" t="s">
        <v>93</v>
      </c>
      <c r="I7" s="38" t="s">
        <v>94</v>
      </c>
      <c r="J7" s="38" t="s">
        <v>95</v>
      </c>
      <c r="K7" s="38" t="s">
        <v>96</v>
      </c>
      <c r="L7" s="38" t="s">
        <v>97</v>
      </c>
      <c r="M7" s="38" t="s">
        <v>98</v>
      </c>
      <c r="N7" s="39" t="s">
        <v>99</v>
      </c>
      <c r="O7" s="39">
        <v>38.270000000000003</v>
      </c>
      <c r="P7" s="39">
        <v>98.1</v>
      </c>
      <c r="Q7" s="39">
        <v>5336</v>
      </c>
      <c r="R7" s="39">
        <v>18253</v>
      </c>
      <c r="S7" s="39">
        <v>140.59</v>
      </c>
      <c r="T7" s="39">
        <v>129.83000000000001</v>
      </c>
      <c r="U7" s="39">
        <v>17713</v>
      </c>
      <c r="V7" s="39">
        <v>34.369999999999997</v>
      </c>
      <c r="W7" s="39">
        <v>515.36</v>
      </c>
      <c r="X7" s="39">
        <v>103.07</v>
      </c>
      <c r="Y7" s="39">
        <v>102.84</v>
      </c>
      <c r="Z7" s="39">
        <v>102.61</v>
      </c>
      <c r="AA7" s="39">
        <v>103.68</v>
      </c>
      <c r="AB7" s="39">
        <v>100.03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93.7</v>
      </c>
      <c r="AU7" s="39">
        <v>88.08</v>
      </c>
      <c r="AV7" s="39">
        <v>85.1</v>
      </c>
      <c r="AW7" s="39">
        <v>89.55</v>
      </c>
      <c r="AX7" s="39">
        <v>94.09</v>
      </c>
      <c r="AY7" s="39">
        <v>384.34</v>
      </c>
      <c r="AZ7" s="39">
        <v>359.47</v>
      </c>
      <c r="BA7" s="39">
        <v>369.69</v>
      </c>
      <c r="BB7" s="39">
        <v>379.08</v>
      </c>
      <c r="BC7" s="39">
        <v>367.55</v>
      </c>
      <c r="BD7" s="39">
        <v>260.31</v>
      </c>
      <c r="BE7" s="39">
        <v>1007.91</v>
      </c>
      <c r="BF7" s="39">
        <v>990.9</v>
      </c>
      <c r="BG7" s="39">
        <v>1000.58</v>
      </c>
      <c r="BH7" s="39">
        <v>1010.68</v>
      </c>
      <c r="BI7" s="39">
        <v>1018</v>
      </c>
      <c r="BJ7" s="39">
        <v>380.58</v>
      </c>
      <c r="BK7" s="39">
        <v>401.79</v>
      </c>
      <c r="BL7" s="39">
        <v>402.99</v>
      </c>
      <c r="BM7" s="39">
        <v>398.98</v>
      </c>
      <c r="BN7" s="39">
        <v>418.68</v>
      </c>
      <c r="BO7" s="39">
        <v>275.67</v>
      </c>
      <c r="BP7" s="39">
        <v>87.81</v>
      </c>
      <c r="BQ7" s="39">
        <v>86.93</v>
      </c>
      <c r="BR7" s="39">
        <v>81.180000000000007</v>
      </c>
      <c r="BS7" s="39">
        <v>81.5</v>
      </c>
      <c r="BT7" s="39">
        <v>84.89</v>
      </c>
      <c r="BU7" s="39">
        <v>102.38</v>
      </c>
      <c r="BV7" s="39">
        <v>100.12</v>
      </c>
      <c r="BW7" s="39">
        <v>98.66</v>
      </c>
      <c r="BX7" s="39">
        <v>98.64</v>
      </c>
      <c r="BY7" s="39">
        <v>94.78</v>
      </c>
      <c r="BZ7" s="39">
        <v>100.05</v>
      </c>
      <c r="CA7" s="39">
        <v>302.33</v>
      </c>
      <c r="CB7" s="39">
        <v>305.63</v>
      </c>
      <c r="CC7" s="39">
        <v>327.35000000000002</v>
      </c>
      <c r="CD7" s="39">
        <v>324.76</v>
      </c>
      <c r="CE7" s="39">
        <v>308.77</v>
      </c>
      <c r="CF7" s="39">
        <v>168.67</v>
      </c>
      <c r="CG7" s="39">
        <v>174.97</v>
      </c>
      <c r="CH7" s="39">
        <v>178.59</v>
      </c>
      <c r="CI7" s="39">
        <v>178.92</v>
      </c>
      <c r="CJ7" s="39">
        <v>181.3</v>
      </c>
      <c r="CK7" s="39">
        <v>166.4</v>
      </c>
      <c r="CL7" s="39">
        <v>64.73</v>
      </c>
      <c r="CM7" s="39">
        <v>63.91</v>
      </c>
      <c r="CN7" s="39">
        <v>63.1</v>
      </c>
      <c r="CO7" s="39">
        <v>64.17</v>
      </c>
      <c r="CP7" s="39">
        <v>64.5</v>
      </c>
      <c r="CQ7" s="39">
        <v>54.92</v>
      </c>
      <c r="CR7" s="39">
        <v>55.63</v>
      </c>
      <c r="CS7" s="39">
        <v>55.03</v>
      </c>
      <c r="CT7" s="39">
        <v>55.14</v>
      </c>
      <c r="CU7" s="39">
        <v>55.89</v>
      </c>
      <c r="CV7" s="39">
        <v>60.69</v>
      </c>
      <c r="CW7" s="39">
        <v>87.4</v>
      </c>
      <c r="CX7" s="39">
        <v>87.62</v>
      </c>
      <c r="CY7" s="39">
        <v>86.85</v>
      </c>
      <c r="CZ7" s="39">
        <v>84.38</v>
      </c>
      <c r="DA7" s="39">
        <v>83.41</v>
      </c>
      <c r="DB7" s="39">
        <v>82.66</v>
      </c>
      <c r="DC7" s="39">
        <v>82.04</v>
      </c>
      <c r="DD7" s="39">
        <v>81.900000000000006</v>
      </c>
      <c r="DE7" s="39">
        <v>81.39</v>
      </c>
      <c r="DF7" s="39">
        <v>81.27</v>
      </c>
      <c r="DG7" s="39">
        <v>89.82</v>
      </c>
      <c r="DH7" s="39">
        <v>34.770000000000003</v>
      </c>
      <c r="DI7" s="39">
        <v>36.85</v>
      </c>
      <c r="DJ7" s="39">
        <v>38.51</v>
      </c>
      <c r="DK7" s="39">
        <v>39.99</v>
      </c>
      <c r="DL7" s="39">
        <v>41.38</v>
      </c>
      <c r="DM7" s="39">
        <v>48.49</v>
      </c>
      <c r="DN7" s="39">
        <v>48.05</v>
      </c>
      <c r="DO7" s="39">
        <v>48.87</v>
      </c>
      <c r="DP7" s="39">
        <v>49.92</v>
      </c>
      <c r="DQ7" s="39">
        <v>50.63</v>
      </c>
      <c r="DR7" s="39">
        <v>50.19</v>
      </c>
      <c r="DS7" s="39">
        <v>7.1</v>
      </c>
      <c r="DT7" s="39">
        <v>7.51</v>
      </c>
      <c r="DU7" s="39">
        <v>7.81</v>
      </c>
      <c r="DV7" s="39">
        <v>9.93</v>
      </c>
      <c r="DW7" s="39">
        <v>10.34</v>
      </c>
      <c r="DX7" s="39">
        <v>12.79</v>
      </c>
      <c r="DY7" s="39">
        <v>13.39</v>
      </c>
      <c r="DZ7" s="39">
        <v>14.85</v>
      </c>
      <c r="EA7" s="39">
        <v>16.88</v>
      </c>
      <c r="EB7" s="39">
        <v>18.28</v>
      </c>
      <c r="EC7" s="39">
        <v>20.63</v>
      </c>
      <c r="ED7" s="39">
        <v>0.42</v>
      </c>
      <c r="EE7" s="39">
        <v>0.34</v>
      </c>
      <c r="EF7" s="39">
        <v>1.02</v>
      </c>
      <c r="EG7" s="39">
        <v>1.37</v>
      </c>
      <c r="EH7" s="39">
        <v>1.44</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塚原 祐輔</cp:lastModifiedBy>
  <cp:lastPrinted>2022-01-31T08:12:30Z</cp:lastPrinted>
  <dcterms:created xsi:type="dcterms:W3CDTF">2021-12-03T06:41:41Z</dcterms:created>
  <dcterms:modified xsi:type="dcterms:W3CDTF">2022-01-31T08:12:32Z</dcterms:modified>
  <cp:category/>
</cp:coreProperties>
</file>