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tsukahara\メール\H31.01.16 Fw【125〆依頼】公営企業に係る経営比較分析表（平成29年度決算）の分析等について\提出用\"/>
    </mc:Choice>
  </mc:AlternateContent>
  <workbookProtection workbookAlgorithmName="SHA-512" workbookHashValue="Cfno4rtrx7/oWp8p8p88bhrLIU5v0FlkEX9bb0+wjz57kk/eyV9dD+0CDfUk4KqmVrRjXKz2cc3hrhz1anAmxQ==" workbookSaltValue="w5B1uS31andF4/NfoAMrvA==" workbookSpinCount="100000" lockStructure="1"/>
  <bookViews>
    <workbookView xWindow="0" yWindow="0" windowWidth="15360" windowHeight="7635"/>
  </bookViews>
  <sheets>
    <sheet name="法適用_水道事業" sheetId="4" r:id="rId1"/>
    <sheet name="データ" sheetId="5" state="hidden" r:id="rId2"/>
  </sheets>
  <calcPr calcId="152511" calcMode="autoNoTable"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<sst xmlns="http://schemas.openxmlformats.org/spreadsheetml/2006/main" count="232" uniqueCount="120">
  <si>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</si>
  <si>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</si>
  <si>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</si>
  <si>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</si>
  <si>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</si>
  <si>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</si>
  <si>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</si>
  <si>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</si>
  <si>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</si>
  <si>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</si>
  <si>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</si>
  <si>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</si>
  <si>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</si>
  <si>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</si>
  <si>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</si>
  <si>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</si>
  <si>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</si>
  <si>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</si>
  <si>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</si>
  <si>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</si>
  <si>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</si>
  <si>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</si>
  <si>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</si>
  <si>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</si>
  <si>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</si>
  <si>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</si>
  <si>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</si>
  <si>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</si>
  <si>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</si>
  <si>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</si>
  <si>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</si>
  <si>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</si>
  <si>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</si>
  <si>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</si>
  <si>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</si>
  <si>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</si>
  <si>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</si>
  <si>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</si>
  <si>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</si>
  <si>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</si>
  <si>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</si>
  <si>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</si>
  <si>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</si>
  <si>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</si>
  <si>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</si>
  <si>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</si>
  <si>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</si>
  <si>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</si>
  <si>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</si>
  <si>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</si>
  <si>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</si>
  <si>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</si>
  <si>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</si>
  <si>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</si>
  <si>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</si>
  <si>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</si>
  <si>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</si>
  <si>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</si>
  <si>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</si>
  <si>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</si>
  <si>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</si>
  <si>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</si>
  <si>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</si>
  <si>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</si>
  <si>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</si>
  <si>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</si>
  <si>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</si>
  <si>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</si>
  <si>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</si>
  <si>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</si>
  <si>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</si>
  <si>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</si>
  <si>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</si>
  <si>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</si>
  <si>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</si>
  <si>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</si>
  <si>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</si>
  <si>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</si>
  <si>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</si>
  <si>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</si>
  <si>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</si>
  <si>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</si>
  <si>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</si>
  <si>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</si>
  <si>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</si>
  <si>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</si>
  <si>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</si>
  <si>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</si>
  <si>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</si>
  <si>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</si>
  <si>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</si>
  <si>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</si>
  <si>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</si>
  <si>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</si>
  <si>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</si>
  <si>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</si>
  <si>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</si>
  <si>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</si>
  <si>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</si>
  <si>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</si>
  <si>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</si>
  <si>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</si>
  <si>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</si>
  <si>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</si>
  <si>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</si>
  <si>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余市町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</si>
  <si>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</si>
  <si>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</si>
  <si>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</si>
  <si>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</si>
  <si>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</si>
  <si>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</si>
  <si>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</si>
  <si>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</si>
  <si>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</si>
  <si>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</si>
  <si>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</si>
  <si>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給水人口の減少に伴い、給水収益は前年度実績を下回っていますが、前年に引き続き経営収支比率は100%を超えています。
 企業債残高については減少傾向にありますが、全国平均、類似団体平均と比較し高い水準となっています。
 施設利用率の低下は漏水対策の推進の結果、慢性的な漏水が解消されたことによるものであり、有収率についても前年度より上昇しています。</t>
    <phoneticPr fontId="4"/>
  </si>
  <si>
    <t xml:space="preserve"> 有形固定資産減価償却率については、全国平均や類似団体と比較して高くはありませんが、上昇傾向となっています。昭和50年代までに急速に整備された管路が耐用年数を迎えており、近年の管路更新率が低いことから、老朽管路の延長が増加しています。
　管路更新にあたっては、重要給水施設への管路耐震化を優先したうえで、更新需要と財政収支について中長期的な視点で計画し事業を進めます。</t>
    <phoneticPr fontId="4"/>
  </si>
  <si>
    <t xml:space="preserve"> 料金収入の増加が見込めない中で、将来に渡って安定的に事業を行うため、アセットマネジメントの手法により、水道事業の見える化を進め、施設更新における需要状況と優先度を把握し、必要に応じてダウンサイジングを行うなど、投資の効率化と維持管理費の削減に取り組みます。
 また企業債の償還金と減価償却費との間に構造的に生じる資金不足については、資本費平準化債の積極的な活用により、世代間による負担の公平を確保します。
＜経営戦略の策定＞　
　平成28年度において、経営基盤の強化と安定した事業経営を目指すため、中長期的な視野に立った経営の基本計画を策定しました。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</si>
</sst>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0.22</c:v>
                </c:pt>
                <c:pt idx="1">
                  <c:v>0.04</c:v>
                </c:pt>
                <c:pt idx="2">
                  <c:v>0.04</c:v>
                </c:pt>
                <c:pt idx="3">
                  <c:v>0.42</c:v>
                </c:pt>
                <c:pt idx="4">
                  <c:v>0.34</c:v>
                </c:pt>
              </c:numCache>
            </c:numRef>
          </c:val>
          <c:extLst xmlns:c16r2="http://schemas.microsoft.com/office/drawing/2015/06/chart">
            <c:ext xmlns:c16="http://schemas.microsoft.com/office/drawing/2014/chart" uri="{C3380CC4-5D6E-409C-BE32-E72D297353CC}">
              <c16:uniqueId val="{00000000-A61C-4303-87D6-8DAFE4608203}"/>
            </c:ext>
          </c:extLst>
        </c:ser>
        <c:dLbls>
          <c:showLegendKey val="0"/>
          <c:showVal val="0"/>
          <c:showCatName val="0"/>
          <c:showSerName val="0"/>
          <c:showPercent val="0"/>
          <c:showBubbleSize val="0"/>
        </c:dLbls>
        <c:gapWidth val="150"/>
        <c:axId val="243491688"/>
        <c:axId val="24348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A61C-4303-87D6-8DAFE4608203}"/>
            </c:ext>
          </c:extLst>
        </c:ser>
        <c:dLbls>
          <c:showLegendKey val="0"/>
          <c:showVal val="0"/>
          <c:showCatName val="0"/>
          <c:showSerName val="0"/>
          <c:showPercent val="0"/>
          <c:showBubbleSize val="0"/>
        </c:dLbls>
        <c:marker val="1"/>
        <c:smooth val="0"/>
        <c:axId val="243491688"/>
        <c:axId val="243489336"/>
      </c:lineChart>
      <c:dateAx>
        <c:axId val="243491688"/>
        <c:scaling>
          <c:orientation val="minMax"/>
        </c:scaling>
        <c:delete val="1"/>
        <c:axPos val="b"/>
        <c:numFmt formatCode="ge" sourceLinked="1"/>
        <c:majorTickMark val="none"/>
        <c:minorTickMark val="none"/>
        <c:tickLblPos val="none"/>
        <c:crossAx val="243489336"/>
        <c:crosses val="autoZero"/>
        <c:auto val="1"/>
        <c:lblOffset val="100"/>
        <c:baseTimeUnit val="years"/>
      </c:dateAx>
      <c:valAx>
        <c:axId val="24348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9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76.040000000000006</c:v>
                </c:pt>
                <c:pt idx="1">
                  <c:v>75.06</c:v>
                </c:pt>
                <c:pt idx="2">
                  <c:v>69.86</c:v>
                </c:pt>
                <c:pt idx="3">
                  <c:v>64.73</c:v>
                </c:pt>
                <c:pt idx="4">
                  <c:v>63.91</c:v>
                </c:pt>
              </c:numCache>
            </c:numRef>
          </c:val>
          <c:extLst xmlns:c16r2="http://schemas.microsoft.com/office/drawing/2015/06/chart">
            <c:ext xmlns:c16="http://schemas.microsoft.com/office/drawing/2014/chart" uri="{C3380CC4-5D6E-409C-BE32-E72D297353CC}">
              <c16:uniqueId val="{00000000-2C87-4298-85FD-2806F76FCA3E}"/>
            </c:ext>
          </c:extLst>
        </c:ser>
        <c:dLbls>
          <c:showLegendKey val="0"/>
          <c:showVal val="0"/>
          <c:showCatName val="0"/>
          <c:showSerName val="0"/>
          <c:showPercent val="0"/>
          <c:showBubbleSize val="0"/>
        </c:dLbls>
        <c:gapWidth val="150"/>
        <c:axId val="245246888"/>
        <c:axId val="51897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2C87-4298-85FD-2806F76FCA3E}"/>
            </c:ext>
          </c:extLst>
        </c:ser>
        <c:dLbls>
          <c:showLegendKey val="0"/>
          <c:showVal val="0"/>
          <c:showCatName val="0"/>
          <c:showSerName val="0"/>
          <c:showPercent val="0"/>
          <c:showBubbleSize val="0"/>
        </c:dLbls>
        <c:marker val="1"/>
        <c:smooth val="0"/>
        <c:axId val="245246888"/>
        <c:axId val="518974344"/>
      </c:lineChart>
      <c:dateAx>
        <c:axId val="245246888"/>
        <c:scaling>
          <c:orientation val="minMax"/>
        </c:scaling>
        <c:delete val="1"/>
        <c:axPos val="b"/>
        <c:numFmt formatCode="ge" sourceLinked="1"/>
        <c:majorTickMark val="none"/>
        <c:minorTickMark val="none"/>
        <c:tickLblPos val="none"/>
        <c:crossAx val="518974344"/>
        <c:crosses val="autoZero"/>
        <c:auto val="1"/>
        <c:lblOffset val="100"/>
        <c:baseTimeUnit val="years"/>
      </c:dateAx>
      <c:valAx>
        <c:axId val="51897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4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76.94</c:v>
                </c:pt>
                <c:pt idx="1">
                  <c:v>77.400000000000006</c:v>
                </c:pt>
                <c:pt idx="2">
                  <c:v>82.77</c:v>
                </c:pt>
                <c:pt idx="3">
                  <c:v>87.4</c:v>
                </c:pt>
                <c:pt idx="4">
                  <c:v>87.62</c:v>
                </c:pt>
              </c:numCache>
            </c:numRef>
          </c:val>
          <c:extLst xmlns:c16r2="http://schemas.microsoft.com/office/drawing/2015/06/chart">
            <c:ext xmlns:c16="http://schemas.microsoft.com/office/drawing/2014/chart" uri="{C3380CC4-5D6E-409C-BE32-E72D297353CC}">
              <c16:uniqueId val="{00000000-0E52-4D29-8C4C-D65AF0062893}"/>
            </c:ext>
          </c:extLst>
        </c:ser>
        <c:dLbls>
          <c:showLegendKey val="0"/>
          <c:showVal val="0"/>
          <c:showCatName val="0"/>
          <c:showSerName val="0"/>
          <c:showPercent val="0"/>
          <c:showBubbleSize val="0"/>
        </c:dLbls>
        <c:gapWidth val="150"/>
        <c:axId val="518975520"/>
        <c:axId val="51897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0E52-4D29-8C4C-D65AF0062893}"/>
            </c:ext>
          </c:extLst>
        </c:ser>
        <c:dLbls>
          <c:showLegendKey val="0"/>
          <c:showVal val="0"/>
          <c:showCatName val="0"/>
          <c:showSerName val="0"/>
          <c:showPercent val="0"/>
          <c:showBubbleSize val="0"/>
        </c:dLbls>
        <c:marker val="1"/>
        <c:smooth val="0"/>
        <c:axId val="518975520"/>
        <c:axId val="518975912"/>
      </c:lineChart>
      <c:dateAx>
        <c:axId val="518975520"/>
        <c:scaling>
          <c:orientation val="minMax"/>
        </c:scaling>
        <c:delete val="1"/>
        <c:axPos val="b"/>
        <c:numFmt formatCode="ge" sourceLinked="1"/>
        <c:majorTickMark val="none"/>
        <c:minorTickMark val="none"/>
        <c:tickLblPos val="none"/>
        <c:crossAx val="518975912"/>
        <c:crosses val="autoZero"/>
        <c:auto val="1"/>
        <c:lblOffset val="100"/>
        <c:baseTimeUnit val="years"/>
      </c:dateAx>
      <c:valAx>
        <c:axId val="51897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9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107.03</c:v>
                </c:pt>
                <c:pt idx="1">
                  <c:v>99.04</c:v>
                </c:pt>
                <c:pt idx="2">
                  <c:v>98.23</c:v>
                </c:pt>
                <c:pt idx="3">
                  <c:v>103.07</c:v>
                </c:pt>
                <c:pt idx="4">
                  <c:v>102.84</c:v>
                </c:pt>
              </c:numCache>
            </c:numRef>
          </c:val>
          <c:extLst xmlns:c16r2="http://schemas.microsoft.com/office/drawing/2015/06/chart">
            <c:ext xmlns:c16="http://schemas.microsoft.com/office/drawing/2014/chart" uri="{C3380CC4-5D6E-409C-BE32-E72D297353CC}">
              <c16:uniqueId val="{00000000-E4DE-41C0-BEBA-25488EF0C74D}"/>
            </c:ext>
          </c:extLst>
        </c:ser>
        <c:dLbls>
          <c:showLegendKey val="0"/>
          <c:showVal val="0"/>
          <c:showCatName val="0"/>
          <c:showSerName val="0"/>
          <c:showPercent val="0"/>
          <c:showBubbleSize val="0"/>
        </c:dLbls>
        <c:gapWidth val="150"/>
        <c:axId val="246144032"/>
        <c:axId val="24614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E4DE-41C0-BEBA-25488EF0C74D}"/>
            </c:ext>
          </c:extLst>
        </c:ser>
        <c:dLbls>
          <c:showLegendKey val="0"/>
          <c:showVal val="0"/>
          <c:showCatName val="0"/>
          <c:showSerName val="0"/>
          <c:showPercent val="0"/>
          <c:showBubbleSize val="0"/>
        </c:dLbls>
        <c:marker val="1"/>
        <c:smooth val="0"/>
        <c:axId val="246144032"/>
        <c:axId val="246142072"/>
      </c:lineChart>
      <c:dateAx>
        <c:axId val="246144032"/>
        <c:scaling>
          <c:orientation val="minMax"/>
        </c:scaling>
        <c:delete val="1"/>
        <c:axPos val="b"/>
        <c:numFmt formatCode="ge" sourceLinked="1"/>
        <c:majorTickMark val="none"/>
        <c:minorTickMark val="none"/>
        <c:tickLblPos val="none"/>
        <c:crossAx val="246142072"/>
        <c:crosses val="autoZero"/>
        <c:auto val="1"/>
        <c:lblOffset val="100"/>
        <c:baseTimeUnit val="years"/>
      </c:dateAx>
      <c:valAx>
        <c:axId val="246142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1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22.81</c:v>
                </c:pt>
                <c:pt idx="1">
                  <c:v>30.05</c:v>
                </c:pt>
                <c:pt idx="2">
                  <c:v>32.409999999999997</c:v>
                </c:pt>
                <c:pt idx="3">
                  <c:v>34.770000000000003</c:v>
                </c:pt>
                <c:pt idx="4">
                  <c:v>36.85</c:v>
                </c:pt>
              </c:numCache>
            </c:numRef>
          </c:val>
          <c:extLst xmlns:c16r2="http://schemas.microsoft.com/office/drawing/2015/06/chart">
            <c:ext xmlns:c16="http://schemas.microsoft.com/office/drawing/2014/chart" uri="{C3380CC4-5D6E-409C-BE32-E72D297353CC}">
              <c16:uniqueId val="{00000000-2454-4CCE-95C7-A0AD1668BAE6}"/>
            </c:ext>
          </c:extLst>
        </c:ser>
        <c:dLbls>
          <c:showLegendKey val="0"/>
          <c:showVal val="0"/>
          <c:showCatName val="0"/>
          <c:showSerName val="0"/>
          <c:showPercent val="0"/>
          <c:showBubbleSize val="0"/>
        </c:dLbls>
        <c:gapWidth val="150"/>
        <c:axId val="245514632"/>
        <c:axId val="24551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2454-4CCE-95C7-A0AD1668BAE6}"/>
            </c:ext>
          </c:extLst>
        </c:ser>
        <c:dLbls>
          <c:showLegendKey val="0"/>
          <c:showVal val="0"/>
          <c:showCatName val="0"/>
          <c:showSerName val="0"/>
          <c:showPercent val="0"/>
          <c:showBubbleSize val="0"/>
        </c:dLbls>
        <c:marker val="1"/>
        <c:smooth val="0"/>
        <c:axId val="245514632"/>
        <c:axId val="245515024"/>
      </c:lineChart>
      <c:dateAx>
        <c:axId val="245514632"/>
        <c:scaling>
          <c:orientation val="minMax"/>
        </c:scaling>
        <c:delete val="1"/>
        <c:axPos val="b"/>
        <c:numFmt formatCode="ge" sourceLinked="1"/>
        <c:majorTickMark val="none"/>
        <c:minorTickMark val="none"/>
        <c:tickLblPos val="none"/>
        <c:crossAx val="245515024"/>
        <c:crosses val="autoZero"/>
        <c:auto val="1"/>
        <c:lblOffset val="100"/>
        <c:baseTimeUnit val="years"/>
      </c:dateAx>
      <c:valAx>
        <c:axId val="24551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51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2.93</c:v>
                </c:pt>
                <c:pt idx="1">
                  <c:v>3.95</c:v>
                </c:pt>
                <c:pt idx="2">
                  <c:v>5.66</c:v>
                </c:pt>
                <c:pt idx="3">
                  <c:v>7.1</c:v>
                </c:pt>
                <c:pt idx="4">
                  <c:v>7.51</c:v>
                </c:pt>
              </c:numCache>
            </c:numRef>
          </c:val>
          <c:extLst xmlns:c16r2="http://schemas.microsoft.com/office/drawing/2015/06/chart">
            <c:ext xmlns:c16="http://schemas.microsoft.com/office/drawing/2014/chart" uri="{C3380CC4-5D6E-409C-BE32-E72D297353CC}">
              <c16:uniqueId val="{00000000-DD63-42F6-8AC3-04214A8048F9}"/>
            </c:ext>
          </c:extLst>
        </c:ser>
        <c:dLbls>
          <c:showLegendKey val="0"/>
          <c:showVal val="0"/>
          <c:showCatName val="0"/>
          <c:showSerName val="0"/>
          <c:showPercent val="0"/>
          <c:showBubbleSize val="0"/>
        </c:dLbls>
        <c:gapWidth val="150"/>
        <c:axId val="246238720"/>
        <c:axId val="24599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DD63-42F6-8AC3-04214A8048F9}"/>
            </c:ext>
          </c:extLst>
        </c:ser>
        <c:dLbls>
          <c:showLegendKey val="0"/>
          <c:showVal val="0"/>
          <c:showCatName val="0"/>
          <c:showSerName val="0"/>
          <c:showPercent val="0"/>
          <c:showBubbleSize val="0"/>
        </c:dLbls>
        <c:marker val="1"/>
        <c:smooth val="0"/>
        <c:axId val="246238720"/>
        <c:axId val="245995784"/>
      </c:lineChart>
      <c:dateAx>
        <c:axId val="246238720"/>
        <c:scaling>
          <c:orientation val="minMax"/>
        </c:scaling>
        <c:delete val="1"/>
        <c:axPos val="b"/>
        <c:numFmt formatCode="ge" sourceLinked="1"/>
        <c:majorTickMark val="none"/>
        <c:minorTickMark val="none"/>
        <c:tickLblPos val="none"/>
        <c:crossAx val="245995784"/>
        <c:crosses val="autoZero"/>
        <c:auto val="1"/>
        <c:lblOffset val="100"/>
        <c:baseTimeUnit val="years"/>
      </c:dateAx>
      <c:valAx>
        <c:axId val="24599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2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
                  <c:v>0</c:v>
                </c:pt>
                <c:pt idx="1">
                  <c:v>1.1000000000000001</c:v>
                </c:pt>
                <c:pt idx="2">
                  <c:v>3.41</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176-4F17-8E23-DD9F60CBDD24}"/>
            </c:ext>
          </c:extLst>
        </c:ser>
        <c:dLbls>
          <c:showLegendKey val="0"/>
          <c:showVal val="0"/>
          <c:showCatName val="0"/>
          <c:showSerName val="0"/>
          <c:showPercent val="0"/>
          <c:showBubbleSize val="0"/>
        </c:dLbls>
        <c:gapWidth val="150"/>
        <c:axId val="245994608"/>
        <c:axId val="24524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6176-4F17-8E23-DD9F60CBDD24}"/>
            </c:ext>
          </c:extLst>
        </c:ser>
        <c:dLbls>
          <c:showLegendKey val="0"/>
          <c:showVal val="0"/>
          <c:showCatName val="0"/>
          <c:showSerName val="0"/>
          <c:showPercent val="0"/>
          <c:showBubbleSize val="0"/>
        </c:dLbls>
        <c:marker val="1"/>
        <c:smooth val="0"/>
        <c:axId val="245994608"/>
        <c:axId val="245248456"/>
      </c:lineChart>
      <c:dateAx>
        <c:axId val="245994608"/>
        <c:scaling>
          <c:orientation val="minMax"/>
        </c:scaling>
        <c:delete val="1"/>
        <c:axPos val="b"/>
        <c:numFmt formatCode="ge" sourceLinked="1"/>
        <c:majorTickMark val="none"/>
        <c:minorTickMark val="none"/>
        <c:tickLblPos val="none"/>
        <c:crossAx val="245248456"/>
        <c:crosses val="autoZero"/>
        <c:auto val="1"/>
        <c:lblOffset val="100"/>
        <c:baseTimeUnit val="years"/>
      </c:dateAx>
      <c:valAx>
        <c:axId val="245248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99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5883.17</c:v>
                </c:pt>
                <c:pt idx="1">
                  <c:v>106.95</c:v>
                </c:pt>
                <c:pt idx="2">
                  <c:v>83.28</c:v>
                </c:pt>
                <c:pt idx="3">
                  <c:v>93.7</c:v>
                </c:pt>
                <c:pt idx="4">
                  <c:v>88.08</c:v>
                </c:pt>
              </c:numCache>
            </c:numRef>
          </c:val>
          <c:extLst xmlns:c16r2="http://schemas.microsoft.com/office/drawing/2015/06/chart">
            <c:ext xmlns:c16="http://schemas.microsoft.com/office/drawing/2014/chart" uri="{C3380CC4-5D6E-409C-BE32-E72D297353CC}">
              <c16:uniqueId val="{00000000-8ED8-4C13-A785-70B3E77A52CE}"/>
            </c:ext>
          </c:extLst>
        </c:ser>
        <c:dLbls>
          <c:showLegendKey val="0"/>
          <c:showVal val="0"/>
          <c:showCatName val="0"/>
          <c:showSerName val="0"/>
          <c:showPercent val="0"/>
          <c:showBubbleSize val="0"/>
        </c:dLbls>
        <c:gapWidth val="150"/>
        <c:axId val="243903696"/>
        <c:axId val="24390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8ED8-4C13-A785-70B3E77A52CE}"/>
            </c:ext>
          </c:extLst>
        </c:ser>
        <c:dLbls>
          <c:showLegendKey val="0"/>
          <c:showVal val="0"/>
          <c:showCatName val="0"/>
          <c:showSerName val="0"/>
          <c:showPercent val="0"/>
          <c:showBubbleSize val="0"/>
        </c:dLbls>
        <c:marker val="1"/>
        <c:smooth val="0"/>
        <c:axId val="243903696"/>
        <c:axId val="243902912"/>
      </c:lineChart>
      <c:dateAx>
        <c:axId val="243903696"/>
        <c:scaling>
          <c:orientation val="minMax"/>
        </c:scaling>
        <c:delete val="1"/>
        <c:axPos val="b"/>
        <c:numFmt formatCode="ge" sourceLinked="1"/>
        <c:majorTickMark val="none"/>
        <c:minorTickMark val="none"/>
        <c:tickLblPos val="none"/>
        <c:crossAx val="243902912"/>
        <c:crosses val="autoZero"/>
        <c:auto val="1"/>
        <c:lblOffset val="100"/>
        <c:baseTimeUnit val="years"/>
      </c:dateAx>
      <c:valAx>
        <c:axId val="24390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90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1069.23</c:v>
                </c:pt>
                <c:pt idx="1">
                  <c:v>1067.52</c:v>
                </c:pt>
                <c:pt idx="2">
                  <c:v>1025.5</c:v>
                </c:pt>
                <c:pt idx="3">
                  <c:v>1007.91</c:v>
                </c:pt>
                <c:pt idx="4">
                  <c:v>990.9</c:v>
                </c:pt>
              </c:numCache>
            </c:numRef>
          </c:val>
          <c:extLst xmlns:c16r2="http://schemas.microsoft.com/office/drawing/2015/06/chart">
            <c:ext xmlns:c16="http://schemas.microsoft.com/office/drawing/2014/chart" uri="{C3380CC4-5D6E-409C-BE32-E72D297353CC}">
              <c16:uniqueId val="{00000000-8099-4E03-955A-6DA6A7E02E84}"/>
            </c:ext>
          </c:extLst>
        </c:ser>
        <c:dLbls>
          <c:showLegendKey val="0"/>
          <c:showVal val="0"/>
          <c:showCatName val="0"/>
          <c:showSerName val="0"/>
          <c:showPercent val="0"/>
          <c:showBubbleSize val="0"/>
        </c:dLbls>
        <c:gapWidth val="150"/>
        <c:axId val="242668184"/>
        <c:axId val="24266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8099-4E03-955A-6DA6A7E02E84}"/>
            </c:ext>
          </c:extLst>
        </c:ser>
        <c:dLbls>
          <c:showLegendKey val="0"/>
          <c:showVal val="0"/>
          <c:showCatName val="0"/>
          <c:showSerName val="0"/>
          <c:showPercent val="0"/>
          <c:showBubbleSize val="0"/>
        </c:dLbls>
        <c:marker val="1"/>
        <c:smooth val="0"/>
        <c:axId val="242668184"/>
        <c:axId val="242669360"/>
      </c:lineChart>
      <c:dateAx>
        <c:axId val="242668184"/>
        <c:scaling>
          <c:orientation val="minMax"/>
        </c:scaling>
        <c:delete val="1"/>
        <c:axPos val="b"/>
        <c:numFmt formatCode="ge" sourceLinked="1"/>
        <c:majorTickMark val="none"/>
        <c:minorTickMark val="none"/>
        <c:tickLblPos val="none"/>
        <c:crossAx val="242669360"/>
        <c:crosses val="autoZero"/>
        <c:auto val="1"/>
        <c:lblOffset val="100"/>
        <c:baseTimeUnit val="years"/>
      </c:dateAx>
      <c:valAx>
        <c:axId val="242669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66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93.66</c:v>
                </c:pt>
                <c:pt idx="1">
                  <c:v>87.38</c:v>
                </c:pt>
                <c:pt idx="2">
                  <c:v>86.71</c:v>
                </c:pt>
                <c:pt idx="3">
                  <c:v>87.81</c:v>
                </c:pt>
                <c:pt idx="4">
                  <c:v>86.93</c:v>
                </c:pt>
              </c:numCache>
            </c:numRef>
          </c:val>
          <c:extLst xmlns:c16r2="http://schemas.microsoft.com/office/drawing/2015/06/chart">
            <c:ext xmlns:c16="http://schemas.microsoft.com/office/drawing/2014/chart" uri="{C3380CC4-5D6E-409C-BE32-E72D297353CC}">
              <c16:uniqueId val="{00000000-9CE3-4434-99C3-FBAB68BDDAE6}"/>
            </c:ext>
          </c:extLst>
        </c:ser>
        <c:dLbls>
          <c:showLegendKey val="0"/>
          <c:showVal val="0"/>
          <c:showCatName val="0"/>
          <c:showSerName val="0"/>
          <c:showPercent val="0"/>
          <c:showBubbleSize val="0"/>
        </c:dLbls>
        <c:gapWidth val="150"/>
        <c:axId val="246231704"/>
        <c:axId val="24623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9CE3-4434-99C3-FBAB68BDDAE6}"/>
            </c:ext>
          </c:extLst>
        </c:ser>
        <c:dLbls>
          <c:showLegendKey val="0"/>
          <c:showVal val="0"/>
          <c:showCatName val="0"/>
          <c:showSerName val="0"/>
          <c:showPercent val="0"/>
          <c:showBubbleSize val="0"/>
        </c:dLbls>
        <c:marker val="1"/>
        <c:smooth val="0"/>
        <c:axId val="246231704"/>
        <c:axId val="246230920"/>
      </c:lineChart>
      <c:dateAx>
        <c:axId val="246231704"/>
        <c:scaling>
          <c:orientation val="minMax"/>
        </c:scaling>
        <c:delete val="1"/>
        <c:axPos val="b"/>
        <c:numFmt formatCode="ge" sourceLinked="1"/>
        <c:majorTickMark val="none"/>
        <c:minorTickMark val="none"/>
        <c:tickLblPos val="none"/>
        <c:crossAx val="246230920"/>
        <c:crosses val="autoZero"/>
        <c:auto val="1"/>
        <c:lblOffset val="100"/>
        <c:baseTimeUnit val="years"/>
      </c:dateAx>
      <c:valAx>
        <c:axId val="24623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23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290.52999999999997</c:v>
                </c:pt>
                <c:pt idx="1">
                  <c:v>303.70999999999998</c:v>
                </c:pt>
                <c:pt idx="2">
                  <c:v>305.45</c:v>
                </c:pt>
                <c:pt idx="3">
                  <c:v>302.33</c:v>
                </c:pt>
                <c:pt idx="4">
                  <c:v>305.63</c:v>
                </c:pt>
              </c:numCache>
            </c:numRef>
          </c:val>
          <c:extLst xmlns:c16r2="http://schemas.microsoft.com/office/drawing/2015/06/chart">
            <c:ext xmlns:c16="http://schemas.microsoft.com/office/drawing/2014/chart" uri="{C3380CC4-5D6E-409C-BE32-E72D297353CC}">
              <c16:uniqueId val="{00000000-FF20-48BD-ABCF-223A0C2C60D5}"/>
            </c:ext>
          </c:extLst>
        </c:ser>
        <c:dLbls>
          <c:showLegendKey val="0"/>
          <c:showVal val="0"/>
          <c:showCatName val="0"/>
          <c:showSerName val="0"/>
          <c:showPercent val="0"/>
          <c:showBubbleSize val="0"/>
        </c:dLbls>
        <c:gapWidth val="150"/>
        <c:axId val="246241856"/>
        <c:axId val="24624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FF20-48BD-ABCF-223A0C2C60D5}"/>
            </c:ext>
          </c:extLst>
        </c:ser>
        <c:dLbls>
          <c:showLegendKey val="0"/>
          <c:showVal val="0"/>
          <c:showCatName val="0"/>
          <c:showSerName val="0"/>
          <c:showPercent val="0"/>
          <c:showBubbleSize val="0"/>
        </c:dLbls>
        <c:marker val="1"/>
        <c:smooth val="0"/>
        <c:axId val="246241856"/>
        <c:axId val="246240680"/>
      </c:lineChart>
      <c:dateAx>
        <c:axId val="246241856"/>
        <c:scaling>
          <c:orientation val="minMax"/>
        </c:scaling>
        <c:delete val="1"/>
        <c:axPos val="b"/>
        <c:numFmt formatCode="ge" sourceLinked="1"/>
        <c:majorTickMark val="none"/>
        <c:minorTickMark val="none"/>
        <c:tickLblPos val="none"/>
        <c:crossAx val="246240680"/>
        <c:crosses val="autoZero"/>
        <c:auto val="1"/>
        <c:lblOffset val="100"/>
        <c:baseTimeUnit val="years"/>
      </c:dateAx>
      <c:valAx>
        <c:axId val="24624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2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AB62" sqref="AB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余市町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19238</v>
      </c>
      <c r="AM8" s="59"/>
      <c r="AN8" s="59"/>
      <c r="AO8" s="59"/>
      <c r="AP8" s="59"/>
      <c r="AQ8" s="59"/>
      <c r="AR8" s="59"/>
      <c r="AS8" s="59"/>
      <c r="AT8" s="50">
        <f>データ!$S$6</f>
        <v>140.59</v>
      </c>
      <c r="AU8" s="51"/>
      <c r="AV8" s="51"/>
      <c r="AW8" s="51"/>
      <c r="AX8" s="51"/>
      <c r="AY8" s="51"/>
      <c r="AZ8" s="51"/>
      <c r="BA8" s="51"/>
      <c r="BB8" s="52">
        <f>データ!$T$6</f>
        <v>136.84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37.06</v>
      </c>
      <c r="J10" s="51"/>
      <c r="K10" s="51"/>
      <c r="L10" s="51"/>
      <c r="M10" s="51"/>
      <c r="N10" s="51"/>
      <c r="O10" s="62"/>
      <c r="P10" s="52">
        <f>データ!$P$6</f>
        <v>98</v>
      </c>
      <c r="Q10" s="52"/>
      <c r="R10" s="52"/>
      <c r="S10" s="52"/>
      <c r="T10" s="52"/>
      <c r="U10" s="52"/>
      <c r="V10" s="52"/>
      <c r="W10" s="59">
        <f>データ!$Q$6</f>
        <v>5336</v>
      </c>
      <c r="X10" s="59"/>
      <c r="Y10" s="59"/>
      <c r="Z10" s="59"/>
      <c r="AA10" s="59"/>
      <c r="AB10" s="59"/>
      <c r="AC10" s="59"/>
      <c r="AD10" s="2"/>
      <c r="AE10" s="2"/>
      <c r="AF10" s="2"/>
      <c r="AG10" s="2"/>
      <c r="AH10" s="4"/>
      <c r="AI10" s="4"/>
      <c r="AJ10" s="4"/>
      <c r="AK10" s="4"/>
      <c r="AL10" s="59">
        <f>データ!$U$6</f>
        <v>18655</v>
      </c>
      <c r="AM10" s="59"/>
      <c r="AN10" s="59"/>
      <c r="AO10" s="59"/>
      <c r="AP10" s="59"/>
      <c r="AQ10" s="59"/>
      <c r="AR10" s="59"/>
      <c r="AS10" s="59"/>
      <c r="AT10" s="50">
        <f>データ!$V$6</f>
        <v>34.369999999999997</v>
      </c>
      <c r="AU10" s="51"/>
      <c r="AV10" s="51"/>
      <c r="AW10" s="51"/>
      <c r="AX10" s="51"/>
      <c r="AY10" s="51"/>
      <c r="AZ10" s="51"/>
      <c r="BA10" s="51"/>
      <c r="BB10" s="52">
        <f>データ!$W$6</f>
        <v>542.77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1dGieLi/w4M/gbs0aUwwhZS3IjbAkzmgz8YlEQpLh5n8cKObn6TDPQLszyxD5VHywU8GW2bpsMb/88ZlEORM5Q==" saltValue="9jWF1XsSB8jAOCaF51HoM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14087</v>
      </c>
      <c r="D6" s="33">
        <f t="shared" si="3"/>
        <v>46</v>
      </c>
      <c r="E6" s="33">
        <f t="shared" si="3"/>
        <v>1</v>
      </c>
      <c r="F6" s="33">
        <f t="shared" si="3"/>
        <v>0</v>
      </c>
      <c r="G6" s="33">
        <f t="shared" si="3"/>
        <v>1</v>
      </c>
      <c r="H6" s="33" t="str">
        <f t="shared" si="3"/>
        <v>北海道　余市町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37.06</v>
      </c>
      <c r="P6" s="34">
        <f t="shared" si="3"/>
        <v>98</v>
      </c>
      <c r="Q6" s="34">
        <f t="shared" si="3"/>
        <v>5336</v>
      </c>
      <c r="R6" s="34">
        <f t="shared" si="3"/>
        <v>19238</v>
      </c>
      <c r="S6" s="34">
        <f t="shared" si="3"/>
        <v>140.59</v>
      </c>
      <c r="T6" s="34">
        <f t="shared" si="3"/>
        <v>136.84</v>
      </c>
      <c r="U6" s="34">
        <f t="shared" si="3"/>
        <v>18655</v>
      </c>
      <c r="V6" s="34">
        <f t="shared" si="3"/>
        <v>34.369999999999997</v>
      </c>
      <c r="W6" s="34">
        <f t="shared" si="3"/>
        <v>542.77</v>
      </c>
      <c r="X6" s="35">
        <f>IF(X7="",NA(),X7)</f>
        <v>107.03</v>
      </c>
      <c r="Y6" s="35">
        <f t="shared" ref="Y6:AG6" si="4">IF(Y7="",NA(),Y7)</f>
        <v>99.04</v>
      </c>
      <c r="Z6" s="35">
        <f t="shared" si="4"/>
        <v>98.23</v>
      </c>
      <c r="AA6" s="35">
        <f t="shared" si="4"/>
        <v>103.07</v>
      </c>
      <c r="AB6" s="35">
        <f t="shared" si="4"/>
        <v>102.84</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5">
        <f t="shared" ref="AJ6:AR6" si="5">IF(AJ7="",NA(),AJ7)</f>
        <v>1.1000000000000001</v>
      </c>
      <c r="AK6" s="35">
        <f t="shared" si="5"/>
        <v>3.41</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5883.17</v>
      </c>
      <c r="AU6" s="35">
        <f t="shared" ref="AU6:BC6" si="6">IF(AU7="",NA(),AU7)</f>
        <v>106.95</v>
      </c>
      <c r="AV6" s="35">
        <f t="shared" si="6"/>
        <v>83.28</v>
      </c>
      <c r="AW6" s="35">
        <f t="shared" si="6"/>
        <v>93.7</v>
      </c>
      <c r="AX6" s="35">
        <f t="shared" si="6"/>
        <v>88.08</v>
      </c>
      <c r="AY6" s="35">
        <f t="shared" si="6"/>
        <v>963.24</v>
      </c>
      <c r="AZ6" s="35">
        <f t="shared" si="6"/>
        <v>381.53</v>
      </c>
      <c r="BA6" s="35">
        <f t="shared" si="6"/>
        <v>391.54</v>
      </c>
      <c r="BB6" s="35">
        <f t="shared" si="6"/>
        <v>384.34</v>
      </c>
      <c r="BC6" s="35">
        <f t="shared" si="6"/>
        <v>359.47</v>
      </c>
      <c r="BD6" s="34" t="str">
        <f>IF(BD7="","",IF(BD7="-","【-】","【"&amp;SUBSTITUTE(TEXT(BD7,"#,##0.00"),"-","△")&amp;"】"))</f>
        <v>【264.34】</v>
      </c>
      <c r="BE6" s="35">
        <f>IF(BE7="",NA(),BE7)</f>
        <v>1069.23</v>
      </c>
      <c r="BF6" s="35">
        <f t="shared" ref="BF6:BN6" si="7">IF(BF7="",NA(),BF7)</f>
        <v>1067.52</v>
      </c>
      <c r="BG6" s="35">
        <f t="shared" si="7"/>
        <v>1025.5</v>
      </c>
      <c r="BH6" s="35">
        <f t="shared" si="7"/>
        <v>1007.91</v>
      </c>
      <c r="BI6" s="35">
        <f t="shared" si="7"/>
        <v>990.9</v>
      </c>
      <c r="BJ6" s="35">
        <f t="shared" si="7"/>
        <v>400.38</v>
      </c>
      <c r="BK6" s="35">
        <f t="shared" si="7"/>
        <v>393.27</v>
      </c>
      <c r="BL6" s="35">
        <f t="shared" si="7"/>
        <v>386.97</v>
      </c>
      <c r="BM6" s="35">
        <f t="shared" si="7"/>
        <v>380.58</v>
      </c>
      <c r="BN6" s="35">
        <f t="shared" si="7"/>
        <v>401.79</v>
      </c>
      <c r="BO6" s="34" t="str">
        <f>IF(BO7="","",IF(BO7="-","【-】","【"&amp;SUBSTITUTE(TEXT(BO7,"#,##0.00"),"-","△")&amp;"】"))</f>
        <v>【274.27】</v>
      </c>
      <c r="BP6" s="35">
        <f>IF(BP7="",NA(),BP7)</f>
        <v>93.66</v>
      </c>
      <c r="BQ6" s="35">
        <f t="shared" ref="BQ6:BY6" si="8">IF(BQ7="",NA(),BQ7)</f>
        <v>87.38</v>
      </c>
      <c r="BR6" s="35">
        <f t="shared" si="8"/>
        <v>86.71</v>
      </c>
      <c r="BS6" s="35">
        <f t="shared" si="8"/>
        <v>87.81</v>
      </c>
      <c r="BT6" s="35">
        <f t="shared" si="8"/>
        <v>86.93</v>
      </c>
      <c r="BU6" s="35">
        <f t="shared" si="8"/>
        <v>96.56</v>
      </c>
      <c r="BV6" s="35">
        <f t="shared" si="8"/>
        <v>100.47</v>
      </c>
      <c r="BW6" s="35">
        <f t="shared" si="8"/>
        <v>101.72</v>
      </c>
      <c r="BX6" s="35">
        <f t="shared" si="8"/>
        <v>102.38</v>
      </c>
      <c r="BY6" s="35">
        <f t="shared" si="8"/>
        <v>100.12</v>
      </c>
      <c r="BZ6" s="34" t="str">
        <f>IF(BZ7="","",IF(BZ7="-","【-】","【"&amp;SUBSTITUTE(TEXT(BZ7,"#,##0.00"),"-","△")&amp;"】"))</f>
        <v>【104.36】</v>
      </c>
      <c r="CA6" s="35">
        <f>IF(CA7="",NA(),CA7)</f>
        <v>290.52999999999997</v>
      </c>
      <c r="CB6" s="35">
        <f t="shared" ref="CB6:CJ6" si="9">IF(CB7="",NA(),CB7)</f>
        <v>303.70999999999998</v>
      </c>
      <c r="CC6" s="35">
        <f t="shared" si="9"/>
        <v>305.45</v>
      </c>
      <c r="CD6" s="35">
        <f t="shared" si="9"/>
        <v>302.33</v>
      </c>
      <c r="CE6" s="35">
        <f t="shared" si="9"/>
        <v>305.63</v>
      </c>
      <c r="CF6" s="35">
        <f t="shared" si="9"/>
        <v>177.14</v>
      </c>
      <c r="CG6" s="35">
        <f t="shared" si="9"/>
        <v>169.82</v>
      </c>
      <c r="CH6" s="35">
        <f t="shared" si="9"/>
        <v>168.2</v>
      </c>
      <c r="CI6" s="35">
        <f t="shared" si="9"/>
        <v>168.67</v>
      </c>
      <c r="CJ6" s="35">
        <f t="shared" si="9"/>
        <v>174.97</v>
      </c>
      <c r="CK6" s="34" t="str">
        <f>IF(CK7="","",IF(CK7="-","【-】","【"&amp;SUBSTITUTE(TEXT(CK7,"#,##0.00"),"-","△")&amp;"】"))</f>
        <v>【165.71】</v>
      </c>
      <c r="CL6" s="35">
        <f>IF(CL7="",NA(),CL7)</f>
        <v>76.040000000000006</v>
      </c>
      <c r="CM6" s="35">
        <f t="shared" ref="CM6:CU6" si="10">IF(CM7="",NA(),CM7)</f>
        <v>75.06</v>
      </c>
      <c r="CN6" s="35">
        <f t="shared" si="10"/>
        <v>69.86</v>
      </c>
      <c r="CO6" s="35">
        <f t="shared" si="10"/>
        <v>64.73</v>
      </c>
      <c r="CP6" s="35">
        <f t="shared" si="10"/>
        <v>63.91</v>
      </c>
      <c r="CQ6" s="35">
        <f t="shared" si="10"/>
        <v>55.64</v>
      </c>
      <c r="CR6" s="35">
        <f t="shared" si="10"/>
        <v>55.13</v>
      </c>
      <c r="CS6" s="35">
        <f t="shared" si="10"/>
        <v>54.77</v>
      </c>
      <c r="CT6" s="35">
        <f t="shared" si="10"/>
        <v>54.92</v>
      </c>
      <c r="CU6" s="35">
        <f t="shared" si="10"/>
        <v>55.63</v>
      </c>
      <c r="CV6" s="34" t="str">
        <f>IF(CV7="","",IF(CV7="-","【-】","【"&amp;SUBSTITUTE(TEXT(CV7,"#,##0.00"),"-","△")&amp;"】"))</f>
        <v>【60.41】</v>
      </c>
      <c r="CW6" s="35">
        <f>IF(CW7="",NA(),CW7)</f>
        <v>76.94</v>
      </c>
      <c r="CX6" s="35">
        <f t="shared" ref="CX6:DF6" si="11">IF(CX7="",NA(),CX7)</f>
        <v>77.400000000000006</v>
      </c>
      <c r="CY6" s="35">
        <f t="shared" si="11"/>
        <v>82.77</v>
      </c>
      <c r="CZ6" s="35">
        <f t="shared" si="11"/>
        <v>87.4</v>
      </c>
      <c r="DA6" s="35">
        <f t="shared" si="11"/>
        <v>87.62</v>
      </c>
      <c r="DB6" s="35">
        <f t="shared" si="11"/>
        <v>83.09</v>
      </c>
      <c r="DC6" s="35">
        <f t="shared" si="11"/>
        <v>83</v>
      </c>
      <c r="DD6" s="35">
        <f t="shared" si="11"/>
        <v>82.89</v>
      </c>
      <c r="DE6" s="35">
        <f t="shared" si="11"/>
        <v>82.66</v>
      </c>
      <c r="DF6" s="35">
        <f t="shared" si="11"/>
        <v>82.04</v>
      </c>
      <c r="DG6" s="34" t="str">
        <f>IF(DG7="","",IF(DG7="-","【-】","【"&amp;SUBSTITUTE(TEXT(DG7,"#,##0.00"),"-","△")&amp;"】"))</f>
        <v>【89.93】</v>
      </c>
      <c r="DH6" s="35">
        <f>IF(DH7="",NA(),DH7)</f>
        <v>22.81</v>
      </c>
      <c r="DI6" s="35">
        <f t="shared" ref="DI6:DQ6" si="12">IF(DI7="",NA(),DI7)</f>
        <v>30.05</v>
      </c>
      <c r="DJ6" s="35">
        <f t="shared" si="12"/>
        <v>32.409999999999997</v>
      </c>
      <c r="DK6" s="35">
        <f t="shared" si="12"/>
        <v>34.770000000000003</v>
      </c>
      <c r="DL6" s="35">
        <f t="shared" si="12"/>
        <v>36.85</v>
      </c>
      <c r="DM6" s="35">
        <f t="shared" si="12"/>
        <v>39.06</v>
      </c>
      <c r="DN6" s="35">
        <f t="shared" si="12"/>
        <v>46.66</v>
      </c>
      <c r="DO6" s="35">
        <f t="shared" si="12"/>
        <v>47.46</v>
      </c>
      <c r="DP6" s="35">
        <f t="shared" si="12"/>
        <v>48.49</v>
      </c>
      <c r="DQ6" s="35">
        <f t="shared" si="12"/>
        <v>48.05</v>
      </c>
      <c r="DR6" s="34" t="str">
        <f>IF(DR7="","",IF(DR7="-","【-】","【"&amp;SUBSTITUTE(TEXT(DR7,"#,##0.00"),"-","△")&amp;"】"))</f>
        <v>【48.12】</v>
      </c>
      <c r="DS6" s="35">
        <f>IF(DS7="",NA(),DS7)</f>
        <v>2.93</v>
      </c>
      <c r="DT6" s="35">
        <f t="shared" ref="DT6:EB6" si="13">IF(DT7="",NA(),DT7)</f>
        <v>3.95</v>
      </c>
      <c r="DU6" s="35">
        <f t="shared" si="13"/>
        <v>5.66</v>
      </c>
      <c r="DV6" s="35">
        <f t="shared" si="13"/>
        <v>7.1</v>
      </c>
      <c r="DW6" s="35">
        <f t="shared" si="13"/>
        <v>7.51</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0.22</v>
      </c>
      <c r="EE6" s="35">
        <f t="shared" ref="EE6:EM6" si="14">IF(EE7="",NA(),EE7)</f>
        <v>0.04</v>
      </c>
      <c r="EF6" s="35">
        <f t="shared" si="14"/>
        <v>0.04</v>
      </c>
      <c r="EG6" s="35">
        <f t="shared" si="14"/>
        <v>0.42</v>
      </c>
      <c r="EH6" s="35">
        <f t="shared" si="14"/>
        <v>0.34</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14087</v>
      </c>
      <c r="D7" s="37">
        <v>46</v>
      </c>
      <c r="E7" s="37">
        <v>1</v>
      </c>
      <c r="F7" s="37">
        <v>0</v>
      </c>
      <c r="G7" s="37">
        <v>1</v>
      </c>
      <c r="H7" s="37" t="s">
        <v>105</v>
      </c>
      <c r="I7" s="37" t="s">
        <v>106</v>
      </c>
      <c r="J7" s="37" t="s">
        <v>107</v>
      </c>
      <c r="K7" s="37" t="s">
        <v>108</v>
      </c>
      <c r="L7" s="37" t="s">
        <v>109</v>
      </c>
      <c r="M7" s="37" t="s">
        <v>110</v>
      </c>
      <c r="N7" s="38" t="s">
        <v>111</v>
      </c>
      <c r="O7" s="38">
        <v>37.06</v>
      </c>
      <c r="P7" s="38">
        <v>98</v>
      </c>
      <c r="Q7" s="38">
        <v>5336</v>
      </c>
      <c r="R7" s="38">
        <v>19238</v>
      </c>
      <c r="S7" s="38">
        <v>140.59</v>
      </c>
      <c r="T7" s="38">
        <v>136.84</v>
      </c>
      <c r="U7" s="38">
        <v>18655</v>
      </c>
      <c r="V7" s="38">
        <v>34.369999999999997</v>
      </c>
      <c r="W7" s="38">
        <v>542.77</v>
      </c>
      <c r="X7" s="38">
        <v>107.03</v>
      </c>
      <c r="Y7" s="38">
        <v>99.04</v>
      </c>
      <c r="Z7" s="38">
        <v>98.23</v>
      </c>
      <c r="AA7" s="38">
        <v>103.07</v>
      </c>
      <c r="AB7" s="38">
        <v>102.84</v>
      </c>
      <c r="AC7" s="38">
        <v>106.55</v>
      </c>
      <c r="AD7" s="38">
        <v>110.01</v>
      </c>
      <c r="AE7" s="38">
        <v>111.21</v>
      </c>
      <c r="AF7" s="38">
        <v>111.71</v>
      </c>
      <c r="AG7" s="38">
        <v>110.05</v>
      </c>
      <c r="AH7" s="38">
        <v>113.39</v>
      </c>
      <c r="AI7" s="38">
        <v>0</v>
      </c>
      <c r="AJ7" s="38">
        <v>1.1000000000000001</v>
      </c>
      <c r="AK7" s="38">
        <v>3.41</v>
      </c>
      <c r="AL7" s="38">
        <v>0</v>
      </c>
      <c r="AM7" s="38">
        <v>0</v>
      </c>
      <c r="AN7" s="38">
        <v>9.56</v>
      </c>
      <c r="AO7" s="38">
        <v>2.8</v>
      </c>
      <c r="AP7" s="38">
        <v>1.93</v>
      </c>
      <c r="AQ7" s="38">
        <v>1.72</v>
      </c>
      <c r="AR7" s="38">
        <v>2.64</v>
      </c>
      <c r="AS7" s="38">
        <v>0.85</v>
      </c>
      <c r="AT7" s="38">
        <v>5883.17</v>
      </c>
      <c r="AU7" s="38">
        <v>106.95</v>
      </c>
      <c r="AV7" s="38">
        <v>83.28</v>
      </c>
      <c r="AW7" s="38">
        <v>93.7</v>
      </c>
      <c r="AX7" s="38">
        <v>88.08</v>
      </c>
      <c r="AY7" s="38">
        <v>963.24</v>
      </c>
      <c r="AZ7" s="38">
        <v>381.53</v>
      </c>
      <c r="BA7" s="38">
        <v>391.54</v>
      </c>
      <c r="BB7" s="38">
        <v>384.34</v>
      </c>
      <c r="BC7" s="38">
        <v>359.47</v>
      </c>
      <c r="BD7" s="38">
        <v>264.33999999999997</v>
      </c>
      <c r="BE7" s="38">
        <v>1069.23</v>
      </c>
      <c r="BF7" s="38">
        <v>1067.52</v>
      </c>
      <c r="BG7" s="38">
        <v>1025.5</v>
      </c>
      <c r="BH7" s="38">
        <v>1007.91</v>
      </c>
      <c r="BI7" s="38">
        <v>990.9</v>
      </c>
      <c r="BJ7" s="38">
        <v>400.38</v>
      </c>
      <c r="BK7" s="38">
        <v>393.27</v>
      </c>
      <c r="BL7" s="38">
        <v>386.97</v>
      </c>
      <c r="BM7" s="38">
        <v>380.58</v>
      </c>
      <c r="BN7" s="38">
        <v>401.79</v>
      </c>
      <c r="BO7" s="38">
        <v>274.27</v>
      </c>
      <c r="BP7" s="38">
        <v>93.66</v>
      </c>
      <c r="BQ7" s="38">
        <v>87.38</v>
      </c>
      <c r="BR7" s="38">
        <v>86.71</v>
      </c>
      <c r="BS7" s="38">
        <v>87.81</v>
      </c>
      <c r="BT7" s="38">
        <v>86.93</v>
      </c>
      <c r="BU7" s="38">
        <v>96.56</v>
      </c>
      <c r="BV7" s="38">
        <v>100.47</v>
      </c>
      <c r="BW7" s="38">
        <v>101.72</v>
      </c>
      <c r="BX7" s="38">
        <v>102.38</v>
      </c>
      <c r="BY7" s="38">
        <v>100.12</v>
      </c>
      <c r="BZ7" s="38">
        <v>104.36</v>
      </c>
      <c r="CA7" s="38">
        <v>290.52999999999997</v>
      </c>
      <c r="CB7" s="38">
        <v>303.70999999999998</v>
      </c>
      <c r="CC7" s="38">
        <v>305.45</v>
      </c>
      <c r="CD7" s="38">
        <v>302.33</v>
      </c>
      <c r="CE7" s="38">
        <v>305.63</v>
      </c>
      <c r="CF7" s="38">
        <v>177.14</v>
      </c>
      <c r="CG7" s="38">
        <v>169.82</v>
      </c>
      <c r="CH7" s="38">
        <v>168.2</v>
      </c>
      <c r="CI7" s="38">
        <v>168.67</v>
      </c>
      <c r="CJ7" s="38">
        <v>174.97</v>
      </c>
      <c r="CK7" s="38">
        <v>165.71</v>
      </c>
      <c r="CL7" s="38">
        <v>76.040000000000006</v>
      </c>
      <c r="CM7" s="38">
        <v>75.06</v>
      </c>
      <c r="CN7" s="38">
        <v>69.86</v>
      </c>
      <c r="CO7" s="38">
        <v>64.73</v>
      </c>
      <c r="CP7" s="38">
        <v>63.91</v>
      </c>
      <c r="CQ7" s="38">
        <v>55.64</v>
      </c>
      <c r="CR7" s="38">
        <v>55.13</v>
      </c>
      <c r="CS7" s="38">
        <v>54.77</v>
      </c>
      <c r="CT7" s="38">
        <v>54.92</v>
      </c>
      <c r="CU7" s="38">
        <v>55.63</v>
      </c>
      <c r="CV7" s="38">
        <v>60.41</v>
      </c>
      <c r="CW7" s="38">
        <v>76.94</v>
      </c>
      <c r="CX7" s="38">
        <v>77.400000000000006</v>
      </c>
      <c r="CY7" s="38">
        <v>82.77</v>
      </c>
      <c r="CZ7" s="38">
        <v>87.4</v>
      </c>
      <c r="DA7" s="38">
        <v>87.62</v>
      </c>
      <c r="DB7" s="38">
        <v>83.09</v>
      </c>
      <c r="DC7" s="38">
        <v>83</v>
      </c>
      <c r="DD7" s="38">
        <v>82.89</v>
      </c>
      <c r="DE7" s="38">
        <v>82.66</v>
      </c>
      <c r="DF7" s="38">
        <v>82.04</v>
      </c>
      <c r="DG7" s="38">
        <v>89.93</v>
      </c>
      <c r="DH7" s="38">
        <v>22.81</v>
      </c>
      <c r="DI7" s="38">
        <v>30.05</v>
      </c>
      <c r="DJ7" s="38">
        <v>32.409999999999997</v>
      </c>
      <c r="DK7" s="38">
        <v>34.770000000000003</v>
      </c>
      <c r="DL7" s="38">
        <v>36.85</v>
      </c>
      <c r="DM7" s="38">
        <v>39.06</v>
      </c>
      <c r="DN7" s="38">
        <v>46.66</v>
      </c>
      <c r="DO7" s="38">
        <v>47.46</v>
      </c>
      <c r="DP7" s="38">
        <v>48.49</v>
      </c>
      <c r="DQ7" s="38">
        <v>48.05</v>
      </c>
      <c r="DR7" s="38">
        <v>48.12</v>
      </c>
      <c r="DS7" s="38">
        <v>2.93</v>
      </c>
      <c r="DT7" s="38">
        <v>3.95</v>
      </c>
      <c r="DU7" s="38">
        <v>5.66</v>
      </c>
      <c r="DV7" s="38">
        <v>7.1</v>
      </c>
      <c r="DW7" s="38">
        <v>7.51</v>
      </c>
      <c r="DX7" s="38">
        <v>8.8699999999999992</v>
      </c>
      <c r="DY7" s="38">
        <v>9.85</v>
      </c>
      <c r="DZ7" s="38">
        <v>9.7100000000000009</v>
      </c>
      <c r="EA7" s="38">
        <v>12.79</v>
      </c>
      <c r="EB7" s="38">
        <v>13.39</v>
      </c>
      <c r="EC7" s="38">
        <v>15.89</v>
      </c>
      <c r="ED7" s="38">
        <v>0.22</v>
      </c>
      <c r="EE7" s="38">
        <v>0.04</v>
      </c>
      <c r="EF7" s="38">
        <v>0.04</v>
      </c>
      <c r="EG7" s="38">
        <v>0.42</v>
      </c>
      <c r="EH7" s="38">
        <v>0.34</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2019-01-22T05:01:39Z</cp:lastPrinted>
  <dcterms:created xsi:type="dcterms:W3CDTF">2018-12-03T08:24:52Z</dcterms:created>
  <dcterms:modified xsi:type="dcterms:W3CDTF">2019-01-24T06:57:31Z</dcterms:modified>
  <cp:category/>
</cp:coreProperties>
</file>